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55" windowHeight="8955" activeTab="0"/>
  </bookViews>
  <sheets>
    <sheet name="miniCHOP" sheetId="1" r:id="rId1"/>
    <sheet name="Efectos Advers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<sst xmlns="http://schemas.openxmlformats.org/spreadsheetml/2006/main" count="110" uniqueCount="75">
  <si>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</si>
  <si>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</si>
  <si>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</si>
  <si>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</si>
  <si>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</si>
  <si>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</si>
  <si>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</si>
  <si>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</si>
  <si>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</si>
  <si>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</si>
  <si>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</si>
  <si>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</si>
  <si>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</si>
  <si>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</si>
  <si>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</si>
  <si>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</si>
  <si>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</si>
  <si>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</si>
  <si>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</si>
  <si>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</si>
  <si>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IV rápido, día 1 (SSN 100 cc)</t>
  </si>
  <si>
    <t>Cantidad</t>
  </si>
  <si>
    <t>Unidades</t>
  </si>
  <si>
    <t>Protocolo de Administración</t>
  </si>
  <si>
    <t>Premedicación</t>
  </si>
  <si>
    <t xml:space="preserve">Ondansetron </t>
  </si>
  <si>
    <t>IV, 30 minutos antes de la quimioterapia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</si>
  <si>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</si>
  <si>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</si>
  <si>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</si>
  <si>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</si>
  <si>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</si>
  <si>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</si>
  <si>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</si>
  <si>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</si>
  <si>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t>Vincristina</t>
  </si>
  <si>
    <t>Prednisolona</t>
  </si>
  <si>
    <t>Tab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</si>
  <si>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</si>
  <si>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>Tomar 100 mg (2 tabletas 50 mg), vía oral cada día</t>
  </si>
  <si>
    <t xml:space="preserve"> El programa calcula la superficie corporal </t>
  </si>
  <si>
    <t>BSA fórmula:</t>
  </si>
  <si>
    <t>0,20274*POTENCIA(C13/100;0,725)*POTENCIA(C14;0,425)</t>
  </si>
  <si>
    <t>Vincristina (1.4 mg/m2), Doxorrubicina (50 mg/m2), Ciclofosfamida (750 mg/m2), Prednisolona 500 mg cada 21 días</t>
  </si>
  <si>
    <t>Bases:</t>
  </si>
  <si>
    <t>Ciclofosfamida, Doxorrubicina, Vincristina, Prednisolona</t>
  </si>
  <si>
    <t>Indicación</t>
  </si>
  <si>
    <t>NOMBRE PACIENTE (IDENTIFICACIÓN)</t>
  </si>
  <si>
    <t>Dosis</t>
  </si>
  <si>
    <t>Mauricio Lema Medina MD</t>
  </si>
  <si>
    <t>www.mauriciolema.com</t>
  </si>
  <si>
    <t>CLL</t>
  </si>
  <si>
    <t>Leucemia Linfoide Crónica</t>
  </si>
  <si>
    <t>ChOP (mini CHOP)</t>
  </si>
  <si>
    <r>
      <t>Leporrier M</t>
    </r>
    <r>
      <rPr>
        <sz val="9"/>
        <rFont val="Arial"/>
        <family val="0"/>
      </rPr>
      <t xml:space="preserve">, </t>
    </r>
    <r>
      <rPr>
        <b/>
        <sz val="9"/>
        <rFont val="Arial"/>
        <family val="0"/>
      </rPr>
      <t>Chevret S</t>
    </r>
    <r>
      <rPr>
        <sz val="9"/>
        <rFont val="Arial"/>
        <family val="0"/>
      </rPr>
      <t>,</t>
    </r>
    <r>
      <rPr>
        <b/>
        <sz val="9"/>
        <rFont val="Arial"/>
        <family val="0"/>
      </rPr>
      <t>Cazin B. Blood,  2001, Vol. 98, No. 8, pp. 2319-2325</t>
    </r>
  </si>
  <si>
    <t># / Ciclo</t>
  </si>
  <si>
    <t>Vía oral cada día - días 1, 2, 3, 4 y 5</t>
  </si>
  <si>
    <t>Efectos Adversos</t>
  </si>
  <si>
    <t>Anemia</t>
  </si>
  <si>
    <t>Anemia Hemolítica Autoinmune</t>
  </si>
  <si>
    <t>Neutropenia</t>
  </si>
  <si>
    <t>Trombocitopenia</t>
  </si>
  <si>
    <t>Incremento de AST o ALT</t>
  </si>
  <si>
    <t>Hemorraia</t>
  </si>
  <si>
    <t>Náuseas o Vómito</t>
  </si>
  <si>
    <t>Alopecia</t>
  </si>
  <si>
    <t>Infección</t>
  </si>
  <si>
    <t>Fiebre</t>
  </si>
  <si>
    <t>Cardiopatía</t>
  </si>
  <si>
    <t>Transtorno neurológico</t>
  </si>
  <si>
    <t>Hospitalización</t>
  </si>
  <si>
    <t>%</t>
  </si>
  <si>
    <r>
      <t>Leporrier M</t>
    </r>
    <r>
      <rPr>
        <sz val="8"/>
        <rFont val="Arial"/>
        <family val="0"/>
      </rPr>
      <t xml:space="preserve">, </t>
    </r>
    <r>
      <rPr>
        <b/>
        <sz val="8"/>
        <rFont val="Arial"/>
        <family val="0"/>
      </rPr>
      <t>Chevret S</t>
    </r>
    <r>
      <rPr>
        <sz val="8"/>
        <rFont val="Arial"/>
        <family val="0"/>
      </rPr>
      <t>,</t>
    </r>
    <r>
      <rPr>
        <b/>
        <sz val="8"/>
        <rFont val="Arial"/>
        <family val="0"/>
      </rPr>
      <t>Cazin B.</t>
    </r>
  </si>
  <si>
    <t xml:space="preserve"> Blood,  2001, Vol. 98, No. 8, pp. 2319-2325</t>
  </si>
  <si>
    <t>mini CHOP (ChOP)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</si>
</sst>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1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7" fillId="5" borderId="0" xfId="15" applyFont="1" applyFill="1" applyAlignment="1">
      <alignment horizontal="center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5" fillId="6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" fillId="5" borderId="0" xfId="0" applyFont="1" applyFill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left" wrapText="1"/>
    </xf>
    <xf numFmtId="0" fontId="12" fillId="2" borderId="14" xfId="15" applyFont="1" applyFill="1" applyBorder="1" applyAlignment="1">
      <alignment horizontal="left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G31" sqref="G31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46"/>
      <c r="B1" s="46"/>
      <c r="C1" s="47"/>
      <c r="D1" s="48" t="s">
        <v>49</v>
      </c>
      <c r="E1" s="46"/>
      <c r="F1" s="46"/>
      <c r="G1" s="46"/>
    </row>
    <row r="2" spans="1:7" ht="12.75">
      <c r="A2" s="49"/>
      <c r="B2" s="49"/>
      <c r="C2" s="49"/>
      <c r="D2" s="50" t="s">
        <v>50</v>
      </c>
      <c r="E2" s="49"/>
      <c r="F2" s="49"/>
      <c r="G2" s="49"/>
    </row>
    <row r="3" spans="1:7" ht="12.75">
      <c r="A3" s="51"/>
      <c r="B3" s="52"/>
      <c r="C3" s="52"/>
      <c r="D3" s="52"/>
      <c r="E3" s="52"/>
      <c r="F3" s="52"/>
      <c r="G3" s="53" t="s">
        <v>51</v>
      </c>
    </row>
    <row r="4" ht="12.75">
      <c r="A4" s="1" t="s">
        <v>47</v>
      </c>
    </row>
    <row r="5" spans="1:3" ht="12.75">
      <c r="A5" t="s">
        <v>0</v>
      </c>
      <c r="C5" s="1" t="s">
        <v>53</v>
      </c>
    </row>
    <row r="6" spans="1:3" ht="12.75">
      <c r="A6" t="s">
        <v>1</v>
      </c>
      <c r="C6" t="s">
        <v>45</v>
      </c>
    </row>
    <row r="7" spans="1:3" ht="12.75">
      <c r="A7" t="s">
        <v>2</v>
      </c>
      <c r="C7" s="55" t="s">
        <v>54</v>
      </c>
    </row>
    <row r="8" spans="1:3" ht="12.75">
      <c r="A8" t="s">
        <v>46</v>
      </c>
      <c r="C8" t="s">
        <v>52</v>
      </c>
    </row>
    <row r="10" ht="12.75">
      <c r="A10" t="s">
        <v>3</v>
      </c>
    </row>
    <row r="11" spans="1:4" ht="12.75">
      <c r="A11" t="s">
        <v>5</v>
      </c>
      <c r="B11" s="3" t="s">
        <v>6</v>
      </c>
      <c r="C11" s="3" t="s">
        <v>21</v>
      </c>
      <c r="D11" s="3" t="s">
        <v>22</v>
      </c>
    </row>
    <row r="12" spans="1:4" ht="12.75">
      <c r="A12" s="2" t="s">
        <v>35</v>
      </c>
      <c r="B12" s="9" t="s">
        <v>4</v>
      </c>
      <c r="C12" s="7">
        <v>1</v>
      </c>
      <c r="D12" s="3" t="s">
        <v>19</v>
      </c>
    </row>
    <row r="13" spans="1:4" ht="12.75">
      <c r="A13" s="2" t="s">
        <v>7</v>
      </c>
      <c r="B13" s="9" t="s">
        <v>4</v>
      </c>
      <c r="C13" s="7">
        <v>10</v>
      </c>
      <c r="D13" s="3" t="s">
        <v>19</v>
      </c>
    </row>
    <row r="14" spans="1:4" ht="12.75">
      <c r="A14" s="2" t="s">
        <v>8</v>
      </c>
      <c r="B14" s="9" t="s">
        <v>37</v>
      </c>
      <c r="C14" s="7">
        <v>50</v>
      </c>
      <c r="D14" s="3" t="s">
        <v>19</v>
      </c>
    </row>
    <row r="15" spans="1:3" ht="12.75">
      <c r="A15" s="2"/>
      <c r="B15" s="2"/>
      <c r="C15" s="1"/>
    </row>
    <row r="16" spans="1:5" ht="12.75">
      <c r="A16" s="40" t="s">
        <v>30</v>
      </c>
      <c r="B16" s="41"/>
      <c r="C16" s="36">
        <v>160</v>
      </c>
      <c r="E16" s="5" t="s">
        <v>32</v>
      </c>
    </row>
    <row r="17" spans="1:5" ht="12.75">
      <c r="A17" s="42" t="s">
        <v>31</v>
      </c>
      <c r="B17" s="43"/>
      <c r="C17" s="37">
        <v>56</v>
      </c>
      <c r="E17" s="6" t="s">
        <v>33</v>
      </c>
    </row>
    <row r="18" spans="1:5" ht="12.75">
      <c r="A18" s="42" t="s">
        <v>9</v>
      </c>
      <c r="B18" s="43"/>
      <c r="C18" s="38">
        <f>0.20274*POWER(C16/100,0.725)*POWER(C17,0.425)</f>
        <v>1.5772710824040208</v>
      </c>
      <c r="E18" s="5" t="s">
        <v>40</v>
      </c>
    </row>
    <row r="19" spans="1:5" ht="12.75">
      <c r="A19" s="44" t="s">
        <v>10</v>
      </c>
      <c r="B19" s="45"/>
      <c r="C19" s="39">
        <v>100</v>
      </c>
      <c r="E19" s="5" t="s">
        <v>34</v>
      </c>
    </row>
    <row r="21" ht="12.75">
      <c r="A21" t="s">
        <v>11</v>
      </c>
    </row>
    <row r="22" spans="1:7" ht="12.75">
      <c r="A22" t="s">
        <v>5</v>
      </c>
      <c r="B22" s="3" t="s">
        <v>12</v>
      </c>
      <c r="C22" s="3" t="s">
        <v>13</v>
      </c>
      <c r="D22" s="30" t="s">
        <v>14</v>
      </c>
      <c r="E22" s="3" t="s">
        <v>15</v>
      </c>
      <c r="F22" s="3" t="s">
        <v>16</v>
      </c>
      <c r="G22" s="3" t="s">
        <v>55</v>
      </c>
    </row>
    <row r="23" spans="1:7" ht="12.75">
      <c r="A23" t="str">
        <f>+$A$12</f>
        <v>Vincristina</v>
      </c>
      <c r="B23" s="7">
        <v>1</v>
      </c>
      <c r="C23" s="4">
        <f>+B23*$C$18</f>
        <v>1.5772710824040208</v>
      </c>
      <c r="D23" s="4">
        <f>+C23*$C$19/100</f>
        <v>1.5772710824040208</v>
      </c>
      <c r="E23" s="8">
        <f>+D23/C12</f>
        <v>1.5772710824040208</v>
      </c>
      <c r="F23" s="4">
        <f>IF(INT(E23)=E23,E23,INT(E23)+1)</f>
        <v>2</v>
      </c>
      <c r="G23" s="4">
        <f>+F23</f>
        <v>2</v>
      </c>
    </row>
    <row r="24" spans="1:7" ht="12.75">
      <c r="A24" t="str">
        <f>+$A$13</f>
        <v>Doxorrubicina</v>
      </c>
      <c r="B24" s="7">
        <v>25</v>
      </c>
      <c r="C24" s="4">
        <f>+B24*$C$18</f>
        <v>39.43177706010052</v>
      </c>
      <c r="D24" s="4">
        <f>+C24*$C$19/100</f>
        <v>39.43177706010052</v>
      </c>
      <c r="E24" s="8">
        <f>+D24/C13</f>
        <v>3.943177706010052</v>
      </c>
      <c r="F24" s="4">
        <f>IF(INT(E24)=E24,E24,INT(E24)+1)</f>
        <v>4</v>
      </c>
      <c r="G24" s="4">
        <f>+F24</f>
        <v>4</v>
      </c>
    </row>
    <row r="25" spans="1:7" ht="12.75">
      <c r="A25" t="str">
        <f>+$A$14</f>
        <v>Ciclofosfamida</v>
      </c>
      <c r="B25" s="7">
        <v>300</v>
      </c>
      <c r="C25" s="4">
        <f>+B25*$C$18</f>
        <v>473.18132472120624</v>
      </c>
      <c r="D25" s="4">
        <f>+C25*$C$19/100</f>
        <v>473.18132472120624</v>
      </c>
      <c r="E25" s="8">
        <f>+D25/C14</f>
        <v>9.463626494424124</v>
      </c>
      <c r="F25" s="4">
        <f>IF(INT(E25)=E25,E25,INT(E25)+1)</f>
        <v>10</v>
      </c>
      <c r="G25" s="3">
        <f>+F25*5</f>
        <v>50</v>
      </c>
    </row>
    <row r="27" spans="1:5" ht="12.75">
      <c r="A27" s="21" t="s">
        <v>17</v>
      </c>
      <c r="B27" s="22"/>
      <c r="C27" s="10"/>
      <c r="D27" s="10"/>
      <c r="E27" s="11"/>
    </row>
    <row r="28" spans="1:5" ht="12.75">
      <c r="A28" s="12"/>
      <c r="B28" s="13"/>
      <c r="C28" s="13"/>
      <c r="D28" s="13"/>
      <c r="E28" s="14"/>
    </row>
    <row r="29" spans="1:5" ht="12.75">
      <c r="A29" s="12" t="s">
        <v>5</v>
      </c>
      <c r="B29" s="15" t="s">
        <v>6</v>
      </c>
      <c r="C29" s="15" t="s">
        <v>21</v>
      </c>
      <c r="D29" s="15" t="s">
        <v>22</v>
      </c>
      <c r="E29" s="16" t="s">
        <v>18</v>
      </c>
    </row>
    <row r="30" spans="1:5" ht="12.75">
      <c r="A30" s="12" t="str">
        <f>+$A$12</f>
        <v>Vincristina</v>
      </c>
      <c r="B30" s="15" t="str">
        <f aca="true" t="shared" si="0" ref="B30:C32">+B12</f>
        <v>Amp</v>
      </c>
      <c r="C30" s="15">
        <f t="shared" si="0"/>
        <v>1</v>
      </c>
      <c r="D30" s="15" t="str">
        <f>+D12</f>
        <v>mg</v>
      </c>
      <c r="E30" s="17">
        <f>+G23</f>
        <v>2</v>
      </c>
    </row>
    <row r="31" spans="1:5" ht="12.75">
      <c r="A31" s="12" t="str">
        <f>+$A$13</f>
        <v>Doxorrubicina</v>
      </c>
      <c r="B31" s="15" t="str">
        <f t="shared" si="0"/>
        <v>Amp</v>
      </c>
      <c r="C31" s="15">
        <f t="shared" si="0"/>
        <v>10</v>
      </c>
      <c r="D31" s="15" t="str">
        <f>+D13</f>
        <v>mg</v>
      </c>
      <c r="E31" s="17">
        <f>+G24</f>
        <v>4</v>
      </c>
    </row>
    <row r="32" spans="1:5" ht="12.75">
      <c r="A32" s="12" t="str">
        <f>+$A$14</f>
        <v>Ciclofosfamida</v>
      </c>
      <c r="B32" s="15" t="str">
        <f t="shared" si="0"/>
        <v>Tab</v>
      </c>
      <c r="C32" s="15">
        <f t="shared" si="0"/>
        <v>50</v>
      </c>
      <c r="D32" s="15" t="str">
        <f>+D14</f>
        <v>mg</v>
      </c>
      <c r="E32" s="16">
        <f>+G25</f>
        <v>50</v>
      </c>
    </row>
    <row r="33" spans="1:5" ht="12.75">
      <c r="A33" s="12" t="s">
        <v>36</v>
      </c>
      <c r="B33" s="15" t="s">
        <v>37</v>
      </c>
      <c r="C33" s="15">
        <v>50</v>
      </c>
      <c r="D33" s="15" t="s">
        <v>19</v>
      </c>
      <c r="E33" s="17">
        <v>10</v>
      </c>
    </row>
    <row r="34" spans="1:9" ht="12.75">
      <c r="A34" s="12" t="s">
        <v>27</v>
      </c>
      <c r="B34" s="15" t="s">
        <v>4</v>
      </c>
      <c r="C34" s="15">
        <v>4</v>
      </c>
      <c r="D34" s="15" t="s">
        <v>19</v>
      </c>
      <c r="E34" s="16">
        <v>5</v>
      </c>
      <c r="H34" s="33"/>
      <c r="I34" s="33"/>
    </row>
    <row r="35" spans="1:9" ht="12.75">
      <c r="A35" s="18" t="s">
        <v>29</v>
      </c>
      <c r="B35" s="19" t="s">
        <v>4</v>
      </c>
      <c r="C35" s="19">
        <v>8</v>
      </c>
      <c r="D35" s="19" t="s">
        <v>19</v>
      </c>
      <c r="E35" s="20">
        <v>1</v>
      </c>
      <c r="H35" s="33"/>
      <c r="I35" s="33"/>
    </row>
    <row r="36" spans="8:9" ht="12.75">
      <c r="H36" s="33"/>
      <c r="I36" s="33"/>
    </row>
    <row r="37" spans="1:9" ht="12.75">
      <c r="A37" s="21" t="s">
        <v>23</v>
      </c>
      <c r="B37" s="10"/>
      <c r="C37" s="10"/>
      <c r="D37" s="10"/>
      <c r="E37" s="10"/>
      <c r="F37" s="10"/>
      <c r="G37" s="11"/>
      <c r="H37" s="33"/>
      <c r="I37" s="33"/>
    </row>
    <row r="38" spans="1:9" ht="12.75">
      <c r="A38" s="12"/>
      <c r="B38" s="13"/>
      <c r="C38" s="13"/>
      <c r="D38" s="13"/>
      <c r="E38" s="13"/>
      <c r="F38" s="13"/>
      <c r="G38" s="14"/>
      <c r="H38" s="33"/>
      <c r="I38" s="33"/>
    </row>
    <row r="39" spans="1:9" ht="12.75">
      <c r="A39" s="27" t="s">
        <v>24</v>
      </c>
      <c r="B39" s="28"/>
      <c r="C39" s="29" t="s">
        <v>48</v>
      </c>
      <c r="D39" s="29" t="s">
        <v>22</v>
      </c>
      <c r="E39" s="28" t="s">
        <v>1</v>
      </c>
      <c r="F39" s="13"/>
      <c r="G39" s="14"/>
      <c r="H39" s="33"/>
      <c r="I39" s="33"/>
    </row>
    <row r="40" spans="1:9" ht="12.75">
      <c r="A40" s="12" t="s">
        <v>25</v>
      </c>
      <c r="B40" s="13"/>
      <c r="C40" s="15">
        <v>8</v>
      </c>
      <c r="D40" s="15" t="s">
        <v>19</v>
      </c>
      <c r="E40" s="31" t="s">
        <v>26</v>
      </c>
      <c r="F40" s="31"/>
      <c r="G40" s="14"/>
      <c r="H40" s="33"/>
      <c r="I40" s="33"/>
    </row>
    <row r="41" spans="1:9" ht="12.75">
      <c r="A41" s="12" t="s">
        <v>27</v>
      </c>
      <c r="B41" s="13"/>
      <c r="C41" s="15">
        <v>20</v>
      </c>
      <c r="D41" s="15" t="s">
        <v>19</v>
      </c>
      <c r="E41" s="31" t="s">
        <v>26</v>
      </c>
      <c r="F41" s="31"/>
      <c r="G41" s="14"/>
      <c r="H41" s="33"/>
      <c r="I41" s="33"/>
    </row>
    <row r="42" spans="1:9" ht="12.75">
      <c r="A42" s="27" t="s">
        <v>28</v>
      </c>
      <c r="B42" s="13"/>
      <c r="C42" s="15"/>
      <c r="D42" s="15"/>
      <c r="E42" s="31"/>
      <c r="F42" s="31"/>
      <c r="G42" s="14"/>
      <c r="H42" s="33"/>
      <c r="I42" s="33"/>
    </row>
    <row r="43" spans="1:9" ht="12.75">
      <c r="A43" s="12" t="str">
        <f>+$A$12</f>
        <v>Vincristina</v>
      </c>
      <c r="B43" s="13"/>
      <c r="C43" s="23">
        <f>+$D$23</f>
        <v>1.5772710824040208</v>
      </c>
      <c r="D43" s="15" t="s">
        <v>19</v>
      </c>
      <c r="E43" s="31" t="s">
        <v>20</v>
      </c>
      <c r="F43" s="31"/>
      <c r="G43" s="14"/>
      <c r="H43" s="33"/>
      <c r="I43" s="33"/>
    </row>
    <row r="44" spans="1:9" ht="12.75">
      <c r="A44" s="12" t="str">
        <f>+$A$13</f>
        <v>Doxorrubicina</v>
      </c>
      <c r="B44" s="13"/>
      <c r="C44" s="23">
        <f>+$D$24</f>
        <v>39.43177706010052</v>
      </c>
      <c r="D44" s="15" t="s">
        <v>19</v>
      </c>
      <c r="E44" s="31" t="s">
        <v>20</v>
      </c>
      <c r="F44" s="31"/>
      <c r="G44" s="14"/>
      <c r="H44" s="33"/>
      <c r="I44" s="33"/>
    </row>
    <row r="45" spans="1:9" ht="12.75">
      <c r="A45" s="12" t="str">
        <f>+$A$14</f>
        <v>Ciclofosfamida</v>
      </c>
      <c r="B45" s="13"/>
      <c r="C45" s="23">
        <f>+$D$25</f>
        <v>473.18132472120624</v>
      </c>
      <c r="D45" s="15" t="s">
        <v>19</v>
      </c>
      <c r="E45" s="31" t="s">
        <v>56</v>
      </c>
      <c r="F45" s="31"/>
      <c r="G45" s="14"/>
      <c r="H45" s="33"/>
      <c r="I45" s="33"/>
    </row>
    <row r="46" spans="1:9" ht="12.75">
      <c r="A46" s="18" t="s">
        <v>36</v>
      </c>
      <c r="B46" s="24"/>
      <c r="C46" s="25"/>
      <c r="D46" s="19"/>
      <c r="E46" s="32" t="s">
        <v>39</v>
      </c>
      <c r="F46" s="32"/>
      <c r="G46" s="26"/>
      <c r="H46" s="33"/>
      <c r="I46" s="33"/>
    </row>
    <row r="47" ht="12.75">
      <c r="A47" s="1" t="s">
        <v>44</v>
      </c>
    </row>
    <row r="48" ht="12.75">
      <c r="A48" s="35" t="s">
        <v>43</v>
      </c>
    </row>
    <row r="49" spans="1:6" ht="12.75">
      <c r="A49" s="34" t="s">
        <v>41</v>
      </c>
      <c r="B49" s="34" t="s">
        <v>42</v>
      </c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ht="12.75">
      <c r="A51" t="s">
        <v>38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J9" sqref="J9"/>
    </sheetView>
  </sheetViews>
  <sheetFormatPr defaultColWidth="11.421875" defaultRowHeight="12.75"/>
  <cols>
    <col min="1" max="1" width="26.421875" style="0" customWidth="1"/>
    <col min="2" max="2" width="7.00390625" style="0" customWidth="1"/>
  </cols>
  <sheetData>
    <row r="1" spans="1:7" ht="15.75">
      <c r="A1" s="46"/>
      <c r="B1" s="46"/>
      <c r="C1" s="47"/>
      <c r="D1" s="48"/>
      <c r="E1" s="46"/>
      <c r="F1" s="46"/>
      <c r="G1" s="33"/>
    </row>
    <row r="2" spans="1:7" ht="12.75">
      <c r="A2" s="49"/>
      <c r="B2" s="60" t="s">
        <v>49</v>
      </c>
      <c r="C2" s="49"/>
      <c r="D2" s="50"/>
      <c r="E2" s="49"/>
      <c r="F2" s="49"/>
      <c r="G2" s="33"/>
    </row>
    <row r="3" spans="1:7" ht="12.75">
      <c r="A3" s="51"/>
      <c r="B3" s="52"/>
      <c r="C3" s="52"/>
      <c r="D3" s="52"/>
      <c r="E3" s="52"/>
      <c r="F3" s="58" t="s">
        <v>51</v>
      </c>
      <c r="G3" s="59"/>
    </row>
    <row r="4" ht="12.75">
      <c r="A4" s="1" t="s">
        <v>47</v>
      </c>
    </row>
    <row r="5" spans="1:2" ht="12.75">
      <c r="A5" t="s">
        <v>0</v>
      </c>
      <c r="B5" s="1" t="s">
        <v>53</v>
      </c>
    </row>
    <row r="6" spans="1:2" ht="12.75">
      <c r="A6" t="s">
        <v>1</v>
      </c>
      <c r="B6" t="s">
        <v>45</v>
      </c>
    </row>
    <row r="7" spans="1:2" ht="12.75">
      <c r="A7" t="s">
        <v>2</v>
      </c>
      <c r="B7" s="54" t="s">
        <v>72</v>
      </c>
    </row>
    <row r="8" ht="12.75">
      <c r="B8" s="54" t="s">
        <v>73</v>
      </c>
    </row>
    <row r="9" spans="1:2" ht="12.75">
      <c r="A9" t="s">
        <v>46</v>
      </c>
      <c r="B9" t="s">
        <v>52</v>
      </c>
    </row>
    <row r="10" ht="13.5" thickBot="1"/>
    <row r="11" spans="1:2" ht="13.5" thickTop="1">
      <c r="A11" s="61"/>
      <c r="B11" s="62"/>
    </row>
    <row r="12" spans="1:2" ht="12.75">
      <c r="A12" s="63" t="s">
        <v>74</v>
      </c>
      <c r="B12" s="64"/>
    </row>
    <row r="13" spans="1:2" ht="12.75">
      <c r="A13" s="63" t="s">
        <v>57</v>
      </c>
      <c r="B13" s="65" t="s">
        <v>71</v>
      </c>
    </row>
    <row r="14" spans="1:2" ht="12.75">
      <c r="A14" s="66"/>
      <c r="B14" s="67"/>
    </row>
    <row r="15" spans="1:5" ht="12.75">
      <c r="A15" s="68" t="s">
        <v>58</v>
      </c>
      <c r="B15" s="69">
        <v>16</v>
      </c>
      <c r="C15" s="56"/>
      <c r="D15" s="56"/>
      <c r="E15" s="57"/>
    </row>
    <row r="16" spans="1:5" ht="25.5">
      <c r="A16" s="68" t="s">
        <v>59</v>
      </c>
      <c r="B16" s="69">
        <v>1</v>
      </c>
      <c r="C16" s="56"/>
      <c r="D16" s="56"/>
      <c r="E16" s="57"/>
    </row>
    <row r="17" spans="1:5" ht="12.75">
      <c r="A17" s="68" t="s">
        <v>60</v>
      </c>
      <c r="B17" s="69">
        <v>38</v>
      </c>
      <c r="C17" s="56"/>
      <c r="D17" s="56"/>
      <c r="E17" s="57"/>
    </row>
    <row r="18" spans="1:5" ht="12.75">
      <c r="A18" s="66" t="s">
        <v>61</v>
      </c>
      <c r="B18" s="69">
        <v>8</v>
      </c>
      <c r="C18" s="56"/>
      <c r="D18" s="56"/>
      <c r="E18" s="57"/>
    </row>
    <row r="19" spans="1:5" ht="12.75">
      <c r="A19" s="70" t="s">
        <v>62</v>
      </c>
      <c r="B19" s="69">
        <v>1</v>
      </c>
      <c r="C19" s="56"/>
      <c r="D19" s="56"/>
      <c r="E19" s="57"/>
    </row>
    <row r="20" spans="1:5" ht="12.75">
      <c r="A20" s="70" t="s">
        <v>63</v>
      </c>
      <c r="B20" s="69">
        <v>2</v>
      </c>
      <c r="C20" s="56"/>
      <c r="D20" s="56"/>
      <c r="E20" s="57"/>
    </row>
    <row r="21" spans="1:5" ht="12.75">
      <c r="A21" s="70" t="s">
        <v>64</v>
      </c>
      <c r="B21" s="69">
        <v>2</v>
      </c>
      <c r="C21" s="56"/>
      <c r="D21" s="56"/>
      <c r="E21" s="57"/>
    </row>
    <row r="22" spans="1:5" ht="12.75">
      <c r="A22" s="70" t="s">
        <v>65</v>
      </c>
      <c r="B22" s="69">
        <v>16</v>
      </c>
      <c r="C22" s="56"/>
      <c r="D22" s="56"/>
      <c r="E22" s="57"/>
    </row>
    <row r="23" spans="1:5" ht="12.75">
      <c r="A23" s="71" t="s">
        <v>66</v>
      </c>
      <c r="B23" s="69">
        <v>5</v>
      </c>
      <c r="C23" s="56"/>
      <c r="D23" s="56"/>
      <c r="E23" s="57"/>
    </row>
    <row r="24" spans="1:5" ht="12.75">
      <c r="A24" s="70" t="s">
        <v>67</v>
      </c>
      <c r="B24" s="69">
        <v>0</v>
      </c>
      <c r="C24" s="56"/>
      <c r="D24" s="56"/>
      <c r="E24" s="57"/>
    </row>
    <row r="25" spans="1:5" ht="12.75">
      <c r="A25" s="70" t="s">
        <v>68</v>
      </c>
      <c r="B25" s="69">
        <v>1</v>
      </c>
      <c r="C25" s="56"/>
      <c r="D25" s="56"/>
      <c r="E25" s="57"/>
    </row>
    <row r="26" spans="1:5" ht="12.75">
      <c r="A26" s="66" t="s">
        <v>69</v>
      </c>
      <c r="B26" s="69">
        <v>1</v>
      </c>
      <c r="C26" s="56"/>
      <c r="D26" s="56"/>
      <c r="E26" s="57"/>
    </row>
    <row r="27" spans="1:5" ht="12.75">
      <c r="A27" s="70" t="s">
        <v>70</v>
      </c>
      <c r="B27" s="69">
        <v>19</v>
      </c>
      <c r="C27" s="56"/>
      <c r="D27" s="56"/>
      <c r="E27" s="57"/>
    </row>
    <row r="28" spans="1:2" ht="13.5" thickBot="1">
      <c r="A28" s="72"/>
      <c r="B28" s="73"/>
    </row>
    <row r="29" ht="13.5" thickTop="1"/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2004-11-21T13:05:51Z</cp:lastPrinted>
  <dcterms:created xsi:type="dcterms:W3CDTF">2004-10-16T15:27:29Z</dcterms:created>
  <dcterms:modified xsi:type="dcterms:W3CDTF">2005-04-25T00:36:07Z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