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Talido+Dexa Impares" sheetId="1" r:id="rId1"/>
    <sheet name="Talido+Dexa Pares" sheetId="2" r:id="rId2"/>
    <sheet name="Complicaciones" sheetId="3" r:id="rId3"/>
  </sheets>
  <definedNames/>
  <calcPr fullCalcOnLoad="1"/>
</workbook>
</file>

<file path=xl/sharedStrings.xml><?xml version="1.0" encoding="utf-8"?>
<sst xmlns="http://schemas.openxmlformats.org/spreadsheetml/2006/main" count="184" uniqueCount="74">
  <si>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</si>
  <si>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</si>
  <si>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</si>
  <si>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</si>
  <si>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</si>
  <si>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</si>
  <si>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</si>
  <si>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</si>
  <si>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</si>
  <si>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</si>
  <si>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</si>
  <si>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Solicitud de Medicamentos</t>
  </si>
  <si>
    <t>mg</t>
  </si>
  <si>
    <t>Cantidad</t>
  </si>
  <si>
    <t>Unidades</t>
  </si>
  <si>
    <t>Dexametasona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</si>
  <si>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</si>
  <si>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</si>
  <si>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</si>
  <si>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</si>
  <si>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</si>
  <si>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</si>
  <si>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</si>
  <si>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</si>
  <si>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</si>
  <si>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</si>
  <si>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</si>
  <si>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</si>
  <si>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</si>
  <si>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Cálculo de dosis por infusión (Número de ampollas)</t>
  </si>
  <si>
    <t>Mauricio Lema Medina MD</t>
  </si>
  <si>
    <t>www.mauriciolema.com</t>
  </si>
  <si>
    <t>MM</t>
  </si>
  <si>
    <t>C900</t>
  </si>
  <si>
    <t>ICD 10:</t>
  </si>
  <si>
    <t xml:space="preserve">Talidomida + Dexametasona </t>
  </si>
  <si>
    <t>Talidomida + Dexametasona</t>
  </si>
  <si>
    <t>Thalidomide Alone or With Dexamethasone for Previously Untreated Multiple Myeloma</t>
  </si>
  <si>
    <t>J Clin Oncol 2003 21: 16-19</t>
  </si>
  <si>
    <t xml:space="preserve">Weber D, Rankin K, Gavino M, et al. </t>
  </si>
  <si>
    <t>Tratamiento inicial de mieloma múltiple</t>
  </si>
  <si>
    <t>Talidomida</t>
  </si>
  <si>
    <t>Tab</t>
  </si>
  <si>
    <t>No. Tabletas</t>
  </si>
  <si>
    <t>#Tab/día</t>
  </si>
  <si>
    <t>#Tab/ciclo</t>
  </si>
  <si>
    <t>#Tab/Ciclo</t>
  </si>
  <si>
    <t>Warfarina</t>
  </si>
  <si>
    <t>vía oral los días 1, 2, 3, 4, 9, 10, 11, 12, 17, 18, 19 y 20</t>
  </si>
  <si>
    <t>Vía oral cada día</t>
  </si>
  <si>
    <t>Indicaciones</t>
  </si>
  <si>
    <t>Talidomida: Se inicia 100 mg vía oral cada noche y se incremente en 50-100 mg cada semana hasta la dosis máxima tolerada</t>
  </si>
  <si>
    <t>(máximo 600 mg/día). Dexametasona 20 mg/m2 (o 40 mg dosis fija) vía oral cada día los días 1-4, 9-12, 17-20 de cada ciclo.</t>
  </si>
  <si>
    <t>Se repite el ciclo cada 30 días.</t>
  </si>
  <si>
    <t>Vía oral todos los días (Día 1-30)</t>
  </si>
  <si>
    <t>Ciclos Impares</t>
  </si>
  <si>
    <t>Ciclos Pares</t>
  </si>
  <si>
    <t>Misma dosis de talidomida e igual dosis de dexametasona pero sólo por los días 1-4</t>
  </si>
  <si>
    <t>vía oral los días 1, 2, 3, 4</t>
  </si>
  <si>
    <t>Se repite el ciclo cada 30 días</t>
  </si>
  <si>
    <t>Toxicidades</t>
  </si>
  <si>
    <t>Constipación</t>
  </si>
  <si>
    <t>Neurológicos</t>
  </si>
  <si>
    <t>Hormigueo / Adormecimiento</t>
  </si>
  <si>
    <t>Desequilibrio</t>
  </si>
  <si>
    <t>Temblor</t>
  </si>
  <si>
    <t>Fatiga</t>
  </si>
  <si>
    <t>Exantema / Piel reseca</t>
  </si>
  <si>
    <t>Edema</t>
  </si>
  <si>
    <t>Infecciones</t>
  </si>
  <si>
    <t>%</t>
  </si>
  <si>
    <t>Trombóticas*</t>
  </si>
  <si>
    <t>* Se recomienda anticoagulación profiláctica con warfarina o heparina de bajo</t>
  </si>
  <si>
    <t>peso molecular. Si se usa warfarina se requiere obtener un INR de 2-3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</si>
</sst>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6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9"/>
      <c r="B1" s="49"/>
      <c r="C1" s="50"/>
      <c r="D1" s="51" t="s">
        <v>30</v>
      </c>
      <c r="E1" s="49"/>
      <c r="F1" s="49"/>
      <c r="G1" s="49"/>
    </row>
    <row r="2" spans="1:7" ht="12.75">
      <c r="A2" s="52"/>
      <c r="B2" s="52"/>
      <c r="C2" s="52"/>
      <c r="D2" s="53" t="s">
        <v>31</v>
      </c>
      <c r="E2" s="52"/>
      <c r="F2" s="52"/>
      <c r="G2" s="52"/>
    </row>
    <row r="3" spans="1:7" ht="12.75">
      <c r="A3" s="56" t="s">
        <v>34</v>
      </c>
      <c r="B3" s="56" t="s">
        <v>33</v>
      </c>
      <c r="C3" s="54"/>
      <c r="D3" s="54"/>
      <c r="E3" s="54"/>
      <c r="F3" s="54"/>
      <c r="G3" s="55" t="s">
        <v>32</v>
      </c>
    </row>
    <row r="4" ht="12.75">
      <c r="A4" s="1" t="s">
        <v>27</v>
      </c>
    </row>
    <row r="5" spans="1:3" ht="12.75">
      <c r="A5" t="s">
        <v>0</v>
      </c>
      <c r="C5" s="1" t="s">
        <v>35</v>
      </c>
    </row>
    <row r="6" spans="1:3" ht="12.75">
      <c r="A6" t="s">
        <v>1</v>
      </c>
      <c r="C6" t="s">
        <v>36</v>
      </c>
    </row>
    <row r="7" spans="1:3" ht="12.75">
      <c r="A7" t="s">
        <v>2</v>
      </c>
      <c r="C7" s="41" t="s">
        <v>39</v>
      </c>
    </row>
    <row r="8" ht="13.5">
      <c r="C8" s="58" t="s">
        <v>37</v>
      </c>
    </row>
    <row r="9" ht="12.75">
      <c r="C9" s="41" t="s">
        <v>38</v>
      </c>
    </row>
    <row r="10" spans="1:3" ht="12.75">
      <c r="A10" t="s">
        <v>26</v>
      </c>
      <c r="C10" s="41" t="s">
        <v>40</v>
      </c>
    </row>
    <row r="11" ht="13.5">
      <c r="C11" s="57"/>
    </row>
    <row r="12" ht="12.75">
      <c r="A12" t="s">
        <v>3</v>
      </c>
    </row>
    <row r="13" spans="1:4" ht="12.75">
      <c r="A13" t="s">
        <v>4</v>
      </c>
      <c r="B13" s="3" t="s">
        <v>5</v>
      </c>
      <c r="C13" s="3" t="s">
        <v>13</v>
      </c>
      <c r="D13" s="3" t="s">
        <v>14</v>
      </c>
    </row>
    <row r="14" spans="1:4" ht="12.75">
      <c r="A14" t="s">
        <v>41</v>
      </c>
      <c r="B14" s="3" t="s">
        <v>42</v>
      </c>
      <c r="C14" s="7">
        <v>100</v>
      </c>
      <c r="D14" s="3" t="s">
        <v>12</v>
      </c>
    </row>
    <row r="15" spans="1:4" ht="12.75">
      <c r="A15" s="2" t="s">
        <v>15</v>
      </c>
      <c r="B15" s="9" t="s">
        <v>42</v>
      </c>
      <c r="C15" s="7">
        <v>0.75</v>
      </c>
      <c r="D15" s="3" t="s">
        <v>12</v>
      </c>
    </row>
    <row r="16" spans="1:3" ht="12.75">
      <c r="A16" s="2"/>
      <c r="B16" s="2"/>
      <c r="C16" s="1"/>
    </row>
    <row r="17" spans="1:5" ht="12.75">
      <c r="A17" s="23" t="s">
        <v>16</v>
      </c>
      <c r="B17" s="24"/>
      <c r="C17" s="19">
        <v>160</v>
      </c>
      <c r="E17" s="5" t="s">
        <v>18</v>
      </c>
    </row>
    <row r="18" spans="1:5" ht="12.75">
      <c r="A18" s="25" t="s">
        <v>17</v>
      </c>
      <c r="B18" s="26"/>
      <c r="C18" s="20">
        <v>60</v>
      </c>
      <c r="E18" s="6" t="s">
        <v>19</v>
      </c>
    </row>
    <row r="19" spans="1:5" ht="12.75">
      <c r="A19" s="25" t="s">
        <v>6</v>
      </c>
      <c r="B19" s="26"/>
      <c r="C19" s="21">
        <f>0.20274*POWER(C17/100,0.725)*POWER(C18,0.425)</f>
        <v>1.6242045059487753</v>
      </c>
      <c r="E19" s="5" t="s">
        <v>22</v>
      </c>
    </row>
    <row r="20" spans="1:5" ht="12.75">
      <c r="A20" s="27" t="s">
        <v>7</v>
      </c>
      <c r="B20" s="28"/>
      <c r="C20" s="22">
        <v>100</v>
      </c>
      <c r="E20" s="5" t="s">
        <v>20</v>
      </c>
    </row>
    <row r="22" ht="12.75">
      <c r="A22" t="s">
        <v>29</v>
      </c>
    </row>
    <row r="23" spans="1:7" ht="12.75">
      <c r="A23" t="s">
        <v>4</v>
      </c>
      <c r="B23" s="3" t="s">
        <v>8</v>
      </c>
      <c r="C23" s="3" t="s">
        <v>9</v>
      </c>
      <c r="D23" s="14" t="s">
        <v>10</v>
      </c>
      <c r="E23" s="3" t="s">
        <v>43</v>
      </c>
      <c r="F23" s="14" t="s">
        <v>44</v>
      </c>
      <c r="G23" s="42" t="s">
        <v>45</v>
      </c>
    </row>
    <row r="24" spans="1:7" ht="12.75">
      <c r="A24" t="str">
        <f>+A14</f>
        <v>Talidomida</v>
      </c>
      <c r="B24" s="7">
        <v>120</v>
      </c>
      <c r="C24" s="47">
        <f>+B24*C19</f>
        <v>194.90454071385304</v>
      </c>
      <c r="D24" s="47">
        <f>+C24*$C$20/100</f>
        <v>194.904540713853</v>
      </c>
      <c r="E24" s="8">
        <f>+D24/C14</f>
        <v>1.9490454071385301</v>
      </c>
      <c r="F24" s="4">
        <f>IF(INT(E24)=E24,E24,INT(E24)+1)</f>
        <v>2</v>
      </c>
      <c r="G24" s="3">
        <f>+F24*30</f>
        <v>60</v>
      </c>
    </row>
    <row r="25" spans="1:7" ht="12.75">
      <c r="A25" t="str">
        <f>+$A$15</f>
        <v>Dexametasona</v>
      </c>
      <c r="B25" s="7">
        <v>20</v>
      </c>
      <c r="C25" s="47">
        <f>+B25*C19</f>
        <v>32.48409011897551</v>
      </c>
      <c r="D25" s="47">
        <f>+C25*$C$20/100</f>
        <v>32.48409011897551</v>
      </c>
      <c r="E25" s="8">
        <f>+D25/C15</f>
        <v>43.31212015863401</v>
      </c>
      <c r="F25" s="4">
        <f>IF(INT(E25)=E25,E25,INT(E25)+1)</f>
        <v>44</v>
      </c>
      <c r="G25" s="3">
        <f>+F25*12</f>
        <v>528</v>
      </c>
    </row>
    <row r="26" ht="13.5" thickBot="1"/>
    <row r="27" spans="1:7" ht="13.5" thickTop="1">
      <c r="A27" s="29" t="s">
        <v>11</v>
      </c>
      <c r="B27" s="39"/>
      <c r="C27" s="30"/>
      <c r="D27" s="30"/>
      <c r="E27" s="31"/>
      <c r="F27" s="16"/>
      <c r="G27" s="16"/>
    </row>
    <row r="28" spans="1:7" ht="12.75">
      <c r="A28" s="32" t="s">
        <v>4</v>
      </c>
      <c r="B28" s="11" t="s">
        <v>5</v>
      </c>
      <c r="C28" s="11" t="s">
        <v>13</v>
      </c>
      <c r="D28" s="11" t="s">
        <v>14</v>
      </c>
      <c r="E28" s="44" t="s">
        <v>46</v>
      </c>
      <c r="F28" s="43"/>
      <c r="G28" s="16"/>
    </row>
    <row r="29" spans="1:7" ht="12.75">
      <c r="A29" s="59" t="str">
        <f>+A14</f>
        <v>Talidomida</v>
      </c>
      <c r="B29" s="60" t="str">
        <f>+B14</f>
        <v>Tab</v>
      </c>
      <c r="C29" s="60">
        <f>+C14</f>
        <v>100</v>
      </c>
      <c r="D29" s="60" t="str">
        <f>+D14</f>
        <v>mg</v>
      </c>
      <c r="E29" s="61">
        <f>+G24</f>
        <v>60</v>
      </c>
      <c r="F29" s="43"/>
      <c r="G29" s="16"/>
    </row>
    <row r="30" spans="1:7" ht="12.75">
      <c r="A30" s="32" t="str">
        <f>+$A$15</f>
        <v>Dexametasona</v>
      </c>
      <c r="B30" s="11" t="str">
        <f>+B15</f>
        <v>Tab</v>
      </c>
      <c r="C30" s="11">
        <f>+C15</f>
        <v>0.75</v>
      </c>
      <c r="D30" s="11" t="str">
        <f>+D15</f>
        <v>mg</v>
      </c>
      <c r="E30" s="45">
        <f>+G25</f>
        <v>528</v>
      </c>
      <c r="F30" s="16"/>
      <c r="G30" s="16"/>
    </row>
    <row r="31" spans="1:9" ht="13.5" thickBot="1">
      <c r="A31" s="40" t="s">
        <v>47</v>
      </c>
      <c r="B31" s="36" t="s">
        <v>42</v>
      </c>
      <c r="C31" s="36">
        <v>5</v>
      </c>
      <c r="D31" s="36" t="s">
        <v>12</v>
      </c>
      <c r="E31" s="46">
        <v>30</v>
      </c>
      <c r="F31" s="16"/>
      <c r="G31" s="16"/>
      <c r="H31" s="16"/>
      <c r="I31" s="16"/>
    </row>
    <row r="32" spans="8:9" ht="14.25" thickBot="1" thickTop="1">
      <c r="H32" s="16"/>
      <c r="I32" s="16"/>
    </row>
    <row r="33" spans="1:9" ht="13.5" thickTop="1">
      <c r="A33" s="29" t="s">
        <v>4</v>
      </c>
      <c r="B33" s="65" t="s">
        <v>28</v>
      </c>
      <c r="C33" s="67" t="s">
        <v>14</v>
      </c>
      <c r="D33" s="65" t="s">
        <v>42</v>
      </c>
      <c r="E33" s="39" t="s">
        <v>50</v>
      </c>
      <c r="F33" s="30"/>
      <c r="G33" s="31"/>
      <c r="H33" s="16"/>
      <c r="I33" s="16"/>
    </row>
    <row r="34" spans="1:9" ht="12.75">
      <c r="A34" s="63" t="str">
        <f>+A14</f>
        <v>Talidomida</v>
      </c>
      <c r="B34" s="62">
        <f>+D24</f>
        <v>194.904540713853</v>
      </c>
      <c r="C34" s="11" t="str">
        <f>+D29</f>
        <v>mg</v>
      </c>
      <c r="D34" s="62">
        <f>+F24</f>
        <v>2</v>
      </c>
      <c r="E34" s="15" t="s">
        <v>54</v>
      </c>
      <c r="F34" s="15"/>
      <c r="G34" s="33"/>
      <c r="H34" s="16"/>
      <c r="I34" s="16"/>
    </row>
    <row r="35" spans="1:9" ht="12.75">
      <c r="A35" s="32" t="str">
        <f>+$A$15</f>
        <v>Dexametasona</v>
      </c>
      <c r="B35" s="48">
        <f>+$D$25</f>
        <v>32.48409011897551</v>
      </c>
      <c r="C35" s="11" t="str">
        <f>+D30</f>
        <v>mg</v>
      </c>
      <c r="D35" s="62">
        <f>+F25</f>
        <v>44</v>
      </c>
      <c r="E35" s="15" t="s">
        <v>48</v>
      </c>
      <c r="F35" s="15"/>
      <c r="G35" s="33"/>
      <c r="H35" s="16"/>
      <c r="I35" s="16"/>
    </row>
    <row r="36" spans="1:9" ht="12.75">
      <c r="A36" s="32"/>
      <c r="B36" s="48"/>
      <c r="C36" s="11"/>
      <c r="D36" s="11"/>
      <c r="E36" s="15" t="s">
        <v>59</v>
      </c>
      <c r="F36" s="15"/>
      <c r="G36" s="33"/>
      <c r="H36" s="16"/>
      <c r="I36" s="16"/>
    </row>
    <row r="37" spans="1:9" ht="13.5" thickBot="1">
      <c r="A37" s="66" t="s">
        <v>47</v>
      </c>
      <c r="B37" s="35">
        <f>+C31</f>
        <v>5</v>
      </c>
      <c r="C37" s="36" t="str">
        <f>+D31</f>
        <v>mg</v>
      </c>
      <c r="D37" s="36">
        <v>1</v>
      </c>
      <c r="E37" s="37" t="s">
        <v>49</v>
      </c>
      <c r="F37" s="37"/>
      <c r="G37" s="38"/>
      <c r="H37" s="16"/>
      <c r="I37" s="16"/>
    </row>
    <row r="38" ht="13.5" thickTop="1">
      <c r="A38" s="1" t="s">
        <v>25</v>
      </c>
    </row>
    <row r="39" ht="12.75">
      <c r="A39" s="1" t="s">
        <v>55</v>
      </c>
    </row>
    <row r="40" ht="12.75">
      <c r="A40" s="18" t="s">
        <v>51</v>
      </c>
    </row>
    <row r="41" ht="12.75">
      <c r="A41" s="18" t="s">
        <v>52</v>
      </c>
    </row>
    <row r="42" ht="12.75">
      <c r="A42" s="18" t="s">
        <v>53</v>
      </c>
    </row>
    <row r="43" ht="12.75">
      <c r="A43" s="1" t="s">
        <v>56</v>
      </c>
    </row>
    <row r="44" ht="12.75">
      <c r="A44" s="18" t="s">
        <v>57</v>
      </c>
    </row>
    <row r="45" spans="1:6" ht="12.75">
      <c r="A45" s="17" t="s">
        <v>23</v>
      </c>
      <c r="B45" s="17" t="s">
        <v>24</v>
      </c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ht="12.75">
      <c r="A47" t="s">
        <v>21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9"/>
      <c r="B1" s="49"/>
      <c r="C1" s="50"/>
      <c r="D1" s="51" t="s">
        <v>30</v>
      </c>
      <c r="E1" s="49"/>
      <c r="F1" s="49"/>
      <c r="G1" s="49"/>
    </row>
    <row r="2" spans="1:7" ht="12.75">
      <c r="A2" s="52"/>
      <c r="B2" s="52"/>
      <c r="C2" s="52"/>
      <c r="D2" s="53" t="s">
        <v>31</v>
      </c>
      <c r="E2" s="52"/>
      <c r="F2" s="52"/>
      <c r="G2" s="52"/>
    </row>
    <row r="3" spans="1:7" ht="12.75">
      <c r="A3" s="56" t="s">
        <v>34</v>
      </c>
      <c r="B3" s="56" t="s">
        <v>33</v>
      </c>
      <c r="C3" s="54"/>
      <c r="D3" s="54"/>
      <c r="E3" s="54"/>
      <c r="F3" s="54"/>
      <c r="G3" s="55" t="s">
        <v>32</v>
      </c>
    </row>
    <row r="4" ht="12.75">
      <c r="A4" s="1" t="s">
        <v>27</v>
      </c>
    </row>
    <row r="5" spans="1:3" ht="12.75">
      <c r="A5" t="s">
        <v>0</v>
      </c>
      <c r="C5" s="1" t="s">
        <v>35</v>
      </c>
    </row>
    <row r="6" spans="1:3" ht="12.75">
      <c r="A6" t="s">
        <v>1</v>
      </c>
      <c r="C6" t="s">
        <v>36</v>
      </c>
    </row>
    <row r="7" spans="1:3" ht="12.75">
      <c r="A7" t="s">
        <v>2</v>
      </c>
      <c r="C7" s="41" t="s">
        <v>39</v>
      </c>
    </row>
    <row r="8" ht="13.5">
      <c r="C8" s="58" t="s">
        <v>37</v>
      </c>
    </row>
    <row r="9" ht="12.75">
      <c r="C9" s="41" t="s">
        <v>38</v>
      </c>
    </row>
    <row r="10" spans="1:3" ht="12.75">
      <c r="A10" t="s">
        <v>26</v>
      </c>
      <c r="C10" s="41" t="s">
        <v>40</v>
      </c>
    </row>
    <row r="11" ht="13.5">
      <c r="C11" s="57"/>
    </row>
    <row r="12" ht="12.75">
      <c r="A12" t="s">
        <v>3</v>
      </c>
    </row>
    <row r="13" spans="1:4" ht="12.75">
      <c r="A13" t="s">
        <v>4</v>
      </c>
      <c r="B13" s="3" t="s">
        <v>5</v>
      </c>
      <c r="C13" s="3" t="s">
        <v>13</v>
      </c>
      <c r="D13" s="3" t="s">
        <v>14</v>
      </c>
    </row>
    <row r="14" spans="1:4" ht="12.75">
      <c r="A14" t="s">
        <v>41</v>
      </c>
      <c r="B14" s="3" t="s">
        <v>42</v>
      </c>
      <c r="C14" s="7">
        <v>100</v>
      </c>
      <c r="D14" s="3" t="s">
        <v>12</v>
      </c>
    </row>
    <row r="15" spans="1:4" ht="12.75">
      <c r="A15" s="2" t="s">
        <v>15</v>
      </c>
      <c r="B15" s="9" t="s">
        <v>42</v>
      </c>
      <c r="C15" s="7">
        <v>0.75</v>
      </c>
      <c r="D15" s="3" t="s">
        <v>12</v>
      </c>
    </row>
    <row r="16" spans="1:3" ht="12.75">
      <c r="A16" s="2"/>
      <c r="B16" s="2"/>
      <c r="C16" s="1"/>
    </row>
    <row r="17" spans="1:5" ht="12.75">
      <c r="A17" s="23" t="s">
        <v>16</v>
      </c>
      <c r="B17" s="24"/>
      <c r="C17" s="19">
        <v>160</v>
      </c>
      <c r="E17" s="5" t="s">
        <v>18</v>
      </c>
    </row>
    <row r="18" spans="1:5" ht="12.75">
      <c r="A18" s="25" t="s">
        <v>17</v>
      </c>
      <c r="B18" s="26"/>
      <c r="C18" s="20">
        <v>60</v>
      </c>
      <c r="E18" s="6" t="s">
        <v>19</v>
      </c>
    </row>
    <row r="19" spans="1:5" ht="12.75">
      <c r="A19" s="25" t="s">
        <v>6</v>
      </c>
      <c r="B19" s="26"/>
      <c r="C19" s="21">
        <f>0.20274*POWER(C17/100,0.725)*POWER(C18,0.425)</f>
        <v>1.6242045059487753</v>
      </c>
      <c r="E19" s="5" t="s">
        <v>22</v>
      </c>
    </row>
    <row r="20" spans="1:5" ht="12.75">
      <c r="A20" s="27" t="s">
        <v>7</v>
      </c>
      <c r="B20" s="28"/>
      <c r="C20" s="22">
        <v>100</v>
      </c>
      <c r="E20" s="5" t="s">
        <v>20</v>
      </c>
    </row>
    <row r="22" ht="12.75">
      <c r="A22" t="s">
        <v>29</v>
      </c>
    </row>
    <row r="23" spans="1:7" ht="12.75">
      <c r="A23" t="s">
        <v>4</v>
      </c>
      <c r="B23" s="3" t="s">
        <v>8</v>
      </c>
      <c r="C23" s="3" t="s">
        <v>9</v>
      </c>
      <c r="D23" s="14" t="s">
        <v>10</v>
      </c>
      <c r="E23" s="3" t="s">
        <v>43</v>
      </c>
      <c r="F23" s="14" t="s">
        <v>44</v>
      </c>
      <c r="G23" s="42" t="s">
        <v>45</v>
      </c>
    </row>
    <row r="24" spans="1:7" ht="12.75">
      <c r="A24" t="str">
        <f>+A14</f>
        <v>Talidomida</v>
      </c>
      <c r="B24" s="7">
        <v>120</v>
      </c>
      <c r="C24" s="47">
        <f>+B24*C19</f>
        <v>194.90454071385304</v>
      </c>
      <c r="D24" s="47">
        <f>+C24*$C$20/100</f>
        <v>194.904540713853</v>
      </c>
      <c r="E24" s="8">
        <f>+D24/C14</f>
        <v>1.9490454071385301</v>
      </c>
      <c r="F24" s="4">
        <f>IF(INT(E24)=E24,E24,INT(E24)+1)</f>
        <v>2</v>
      </c>
      <c r="G24" s="3">
        <f>+F24*30</f>
        <v>60</v>
      </c>
    </row>
    <row r="25" spans="1:7" ht="12.75">
      <c r="A25" t="str">
        <f>+$A$15</f>
        <v>Dexametasona</v>
      </c>
      <c r="B25" s="7">
        <v>20</v>
      </c>
      <c r="C25" s="47">
        <f>+B25*C19</f>
        <v>32.48409011897551</v>
      </c>
      <c r="D25" s="47">
        <f>+C25*$C$20/100</f>
        <v>32.48409011897551</v>
      </c>
      <c r="E25" s="8">
        <f>+D25/C15</f>
        <v>43.31212015863401</v>
      </c>
      <c r="F25" s="4">
        <f>IF(INT(E25)=E25,E25,INT(E25)+1)</f>
        <v>44</v>
      </c>
      <c r="G25" s="3">
        <f>+F25*4</f>
        <v>176</v>
      </c>
    </row>
    <row r="26" ht="13.5" thickBot="1"/>
    <row r="27" spans="1:7" ht="13.5" thickTop="1">
      <c r="A27" s="29" t="s">
        <v>11</v>
      </c>
      <c r="B27" s="39"/>
      <c r="C27" s="30"/>
      <c r="D27" s="30"/>
      <c r="E27" s="31"/>
      <c r="F27" s="16"/>
      <c r="G27" s="16"/>
    </row>
    <row r="28" spans="1:7" ht="12.75">
      <c r="A28" s="32" t="s">
        <v>4</v>
      </c>
      <c r="B28" s="11" t="s">
        <v>5</v>
      </c>
      <c r="C28" s="11" t="s">
        <v>13</v>
      </c>
      <c r="D28" s="11" t="s">
        <v>14</v>
      </c>
      <c r="E28" s="44" t="s">
        <v>46</v>
      </c>
      <c r="F28" s="43"/>
      <c r="G28" s="16"/>
    </row>
    <row r="29" spans="1:7" ht="12.75">
      <c r="A29" s="59" t="str">
        <f>+A14</f>
        <v>Talidomida</v>
      </c>
      <c r="B29" s="60" t="str">
        <f>+B14</f>
        <v>Tab</v>
      </c>
      <c r="C29" s="60">
        <f>+C14</f>
        <v>100</v>
      </c>
      <c r="D29" s="60" t="str">
        <f>+D14</f>
        <v>mg</v>
      </c>
      <c r="E29" s="61">
        <f>+G24</f>
        <v>60</v>
      </c>
      <c r="F29" s="43"/>
      <c r="G29" s="16"/>
    </row>
    <row r="30" spans="1:7" ht="12.75">
      <c r="A30" s="32" t="str">
        <f>+$A$15</f>
        <v>Dexametasona</v>
      </c>
      <c r="B30" s="11" t="str">
        <f>+B15</f>
        <v>Tab</v>
      </c>
      <c r="C30" s="11">
        <f>+C15</f>
        <v>0.75</v>
      </c>
      <c r="D30" s="11" t="str">
        <f>+D15</f>
        <v>mg</v>
      </c>
      <c r="E30" s="45">
        <f>+G25</f>
        <v>176</v>
      </c>
      <c r="F30" s="16"/>
      <c r="G30" s="16"/>
    </row>
    <row r="31" spans="1:9" ht="13.5" thickBot="1">
      <c r="A31" s="40" t="s">
        <v>47</v>
      </c>
      <c r="B31" s="36" t="s">
        <v>42</v>
      </c>
      <c r="C31" s="36">
        <v>5</v>
      </c>
      <c r="D31" s="36" t="s">
        <v>12</v>
      </c>
      <c r="E31" s="46">
        <v>30</v>
      </c>
      <c r="F31" s="16"/>
      <c r="G31" s="16"/>
      <c r="H31" s="16"/>
      <c r="I31" s="16"/>
    </row>
    <row r="32" spans="8:9" ht="14.25" thickBot="1" thickTop="1">
      <c r="H32" s="16"/>
      <c r="I32" s="16"/>
    </row>
    <row r="33" spans="1:9" ht="13.5" thickTop="1">
      <c r="A33" s="29" t="s">
        <v>4</v>
      </c>
      <c r="B33" s="65" t="s">
        <v>28</v>
      </c>
      <c r="C33" s="67" t="s">
        <v>14</v>
      </c>
      <c r="D33" s="65" t="s">
        <v>42</v>
      </c>
      <c r="E33" s="39" t="s">
        <v>50</v>
      </c>
      <c r="F33" s="30"/>
      <c r="G33" s="31"/>
      <c r="H33" s="16"/>
      <c r="I33" s="16"/>
    </row>
    <row r="34" spans="1:9" ht="12.75">
      <c r="A34" s="63" t="str">
        <f>+A14</f>
        <v>Talidomida</v>
      </c>
      <c r="B34" s="62">
        <f>+D24</f>
        <v>194.904540713853</v>
      </c>
      <c r="C34" s="11" t="str">
        <f>+D29</f>
        <v>mg</v>
      </c>
      <c r="D34" s="62">
        <f>+F24</f>
        <v>2</v>
      </c>
      <c r="E34" s="15" t="s">
        <v>54</v>
      </c>
      <c r="F34" s="15"/>
      <c r="G34" s="33"/>
      <c r="H34" s="16"/>
      <c r="I34" s="16"/>
    </row>
    <row r="35" spans="1:9" ht="12.75">
      <c r="A35" s="32" t="str">
        <f>+$A$15</f>
        <v>Dexametasona</v>
      </c>
      <c r="B35" s="48">
        <f>+$D$25</f>
        <v>32.48409011897551</v>
      </c>
      <c r="C35" s="11" t="str">
        <f>+D30</f>
        <v>mg</v>
      </c>
      <c r="D35" s="62">
        <f>+F25</f>
        <v>44</v>
      </c>
      <c r="E35" s="15" t="s">
        <v>58</v>
      </c>
      <c r="F35" s="15"/>
      <c r="G35" s="33"/>
      <c r="H35" s="16"/>
      <c r="I35" s="16"/>
    </row>
    <row r="36" spans="1:9" ht="12.75">
      <c r="A36" s="32"/>
      <c r="B36" s="48"/>
      <c r="C36" s="11"/>
      <c r="D36" s="11"/>
      <c r="E36" s="15" t="s">
        <v>59</v>
      </c>
      <c r="F36" s="15"/>
      <c r="G36" s="33"/>
      <c r="H36" s="16"/>
      <c r="I36" s="16"/>
    </row>
    <row r="37" spans="1:9" ht="13.5" thickBot="1">
      <c r="A37" s="66" t="s">
        <v>47</v>
      </c>
      <c r="B37" s="35">
        <f>+C31</f>
        <v>5</v>
      </c>
      <c r="C37" s="36" t="str">
        <f>+D31</f>
        <v>mg</v>
      </c>
      <c r="D37" s="36">
        <v>1</v>
      </c>
      <c r="E37" s="37" t="s">
        <v>49</v>
      </c>
      <c r="F37" s="37"/>
      <c r="G37" s="38"/>
      <c r="H37" s="16"/>
      <c r="I37" s="16"/>
    </row>
    <row r="38" ht="13.5" thickTop="1">
      <c r="A38" s="1" t="s">
        <v>25</v>
      </c>
    </row>
    <row r="39" ht="12.75">
      <c r="A39" s="1" t="s">
        <v>55</v>
      </c>
    </row>
    <row r="40" ht="12.75">
      <c r="A40" s="18" t="s">
        <v>51</v>
      </c>
    </row>
    <row r="41" ht="12.75">
      <c r="A41" s="18" t="s">
        <v>52</v>
      </c>
    </row>
    <row r="42" ht="12.75">
      <c r="A42" s="18" t="s">
        <v>53</v>
      </c>
    </row>
    <row r="43" ht="12.75">
      <c r="A43" s="1" t="s">
        <v>56</v>
      </c>
    </row>
    <row r="44" ht="12.75">
      <c r="A44" s="18" t="s">
        <v>57</v>
      </c>
    </row>
    <row r="45" spans="1:6" ht="12.75">
      <c r="A45" s="17" t="s">
        <v>23</v>
      </c>
      <c r="B45" s="17" t="s">
        <v>24</v>
      </c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ht="12.75">
      <c r="A47" t="s">
        <v>21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12" sqref="B12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9"/>
      <c r="B1" s="49"/>
      <c r="C1" s="50"/>
      <c r="D1" s="51" t="s">
        <v>30</v>
      </c>
      <c r="E1" s="49"/>
      <c r="F1" s="49"/>
      <c r="G1" s="49"/>
    </row>
    <row r="2" spans="1:7" ht="12.75">
      <c r="A2" s="52"/>
      <c r="B2" s="52"/>
      <c r="C2" s="52"/>
      <c r="D2" s="53" t="s">
        <v>31</v>
      </c>
      <c r="E2" s="52"/>
      <c r="F2" s="52"/>
      <c r="G2" s="52"/>
    </row>
    <row r="3" spans="1:7" ht="12.75">
      <c r="A3" s="56" t="s">
        <v>34</v>
      </c>
      <c r="B3" s="56" t="s">
        <v>33</v>
      </c>
      <c r="C3" s="54"/>
      <c r="D3" s="54"/>
      <c r="E3" s="54"/>
      <c r="F3" s="54"/>
      <c r="G3" s="55" t="s">
        <v>32</v>
      </c>
    </row>
    <row r="4" ht="12.75">
      <c r="A4" s="1" t="s">
        <v>27</v>
      </c>
    </row>
    <row r="5" spans="1:3" ht="12.75">
      <c r="A5" t="s">
        <v>0</v>
      </c>
      <c r="C5" s="1" t="s">
        <v>35</v>
      </c>
    </row>
    <row r="6" spans="1:3" ht="12.75">
      <c r="A6" t="s">
        <v>1</v>
      </c>
      <c r="C6" t="s">
        <v>36</v>
      </c>
    </row>
    <row r="7" spans="1:3" ht="12.75">
      <c r="A7" t="s">
        <v>2</v>
      </c>
      <c r="C7" s="41" t="s">
        <v>39</v>
      </c>
    </row>
    <row r="8" ht="13.5">
      <c r="C8" s="58" t="s">
        <v>37</v>
      </c>
    </row>
    <row r="9" ht="12.75">
      <c r="C9" s="41" t="s">
        <v>38</v>
      </c>
    </row>
    <row r="10" spans="1:3" ht="12.75">
      <c r="A10" t="s">
        <v>26</v>
      </c>
      <c r="C10" s="41" t="s">
        <v>40</v>
      </c>
    </row>
    <row r="11" ht="13.5">
      <c r="C11" s="57"/>
    </row>
    <row r="12" spans="1:7" ht="12.75">
      <c r="A12" s="16"/>
      <c r="B12" s="16"/>
      <c r="C12" s="16"/>
      <c r="D12" s="16"/>
      <c r="E12" s="16"/>
      <c r="F12" s="16"/>
      <c r="G12" s="16"/>
    </row>
    <row r="13" spans="1:7" ht="12.75">
      <c r="A13" s="16"/>
      <c r="B13" s="68"/>
      <c r="C13" s="68"/>
      <c r="D13" s="68"/>
      <c r="E13" s="16"/>
      <c r="F13" s="16"/>
      <c r="G13" s="16"/>
    </row>
    <row r="14" spans="1:7" ht="13.5" thickBot="1">
      <c r="A14" s="16"/>
      <c r="B14" s="68"/>
      <c r="C14" s="26"/>
      <c r="D14" s="68"/>
      <c r="E14" s="16"/>
      <c r="F14" s="16"/>
      <c r="G14" s="16"/>
    </row>
    <row r="15" spans="1:7" ht="13.5" thickTop="1">
      <c r="A15" s="69"/>
      <c r="B15" s="91" t="s">
        <v>60</v>
      </c>
      <c r="C15" s="65"/>
      <c r="D15" s="64"/>
      <c r="E15" s="30"/>
      <c r="F15" s="92" t="s">
        <v>70</v>
      </c>
      <c r="G15" s="16"/>
    </row>
    <row r="16" spans="1:7" ht="12.75">
      <c r="A16" s="69"/>
      <c r="B16" s="63"/>
      <c r="C16" s="12"/>
      <c r="D16" s="10"/>
      <c r="E16" s="10"/>
      <c r="F16" s="93"/>
      <c r="G16" s="16"/>
    </row>
    <row r="17" spans="1:7" ht="12.75">
      <c r="A17" s="71"/>
      <c r="B17" s="94" t="s">
        <v>61</v>
      </c>
      <c r="C17" s="13"/>
      <c r="D17" s="10"/>
      <c r="E17" s="78"/>
      <c r="F17" s="45">
        <v>55</v>
      </c>
      <c r="G17" s="16"/>
    </row>
    <row r="18" spans="1:7" ht="12.75">
      <c r="A18" s="71"/>
      <c r="B18" s="94" t="s">
        <v>62</v>
      </c>
      <c r="C18" s="13"/>
      <c r="D18" s="10"/>
      <c r="E18" s="79"/>
      <c r="F18" s="45"/>
      <c r="G18" s="16"/>
    </row>
    <row r="19" spans="1:7" ht="12.75">
      <c r="A19" s="71"/>
      <c r="B19" s="94"/>
      <c r="C19" s="80" t="s">
        <v>63</v>
      </c>
      <c r="D19" s="10"/>
      <c r="E19" s="78"/>
      <c r="F19" s="45">
        <v>50</v>
      </c>
      <c r="G19" s="16"/>
    </row>
    <row r="20" spans="1:7" ht="12.75">
      <c r="A20" s="71"/>
      <c r="B20" s="94"/>
      <c r="C20" s="81" t="s">
        <v>64</v>
      </c>
      <c r="D20" s="10"/>
      <c r="E20" s="78"/>
      <c r="F20" s="45">
        <v>13</v>
      </c>
      <c r="G20" s="16"/>
    </row>
    <row r="21" spans="1:7" ht="12.75">
      <c r="A21" s="16"/>
      <c r="B21" s="94"/>
      <c r="C21" s="81" t="s">
        <v>65</v>
      </c>
      <c r="D21" s="10"/>
      <c r="E21" s="10"/>
      <c r="F21" s="45">
        <v>30</v>
      </c>
      <c r="G21" s="16"/>
    </row>
    <row r="22" spans="1:7" ht="12.75">
      <c r="A22" s="16"/>
      <c r="B22" s="94"/>
      <c r="C22" s="81" t="s">
        <v>66</v>
      </c>
      <c r="D22" s="10"/>
      <c r="E22" s="10"/>
      <c r="F22" s="45">
        <v>55</v>
      </c>
      <c r="G22" s="16"/>
    </row>
    <row r="23" spans="1:7" ht="12.75">
      <c r="A23" s="16"/>
      <c r="B23" s="94" t="s">
        <v>67</v>
      </c>
      <c r="C23" s="11"/>
      <c r="D23" s="82"/>
      <c r="E23" s="11"/>
      <c r="F23" s="95">
        <v>55</v>
      </c>
      <c r="G23" s="43"/>
    </row>
    <row r="24" spans="1:7" ht="12.75">
      <c r="A24" s="16"/>
      <c r="B24" s="94" t="s">
        <v>68</v>
      </c>
      <c r="C24" s="48"/>
      <c r="D24" s="48"/>
      <c r="E24" s="83"/>
      <c r="F24" s="96">
        <v>35</v>
      </c>
      <c r="G24" s="68"/>
    </row>
    <row r="25" spans="1:7" ht="12.75">
      <c r="A25" s="16"/>
      <c r="B25" s="94" t="s">
        <v>69</v>
      </c>
      <c r="C25" s="48"/>
      <c r="D25" s="48"/>
      <c r="E25" s="83"/>
      <c r="F25" s="96">
        <v>13</v>
      </c>
      <c r="G25" s="68"/>
    </row>
    <row r="26" spans="1:7" ht="13.5" thickBot="1">
      <c r="A26" s="16"/>
      <c r="B26" s="97" t="s">
        <v>71</v>
      </c>
      <c r="C26" s="34"/>
      <c r="D26" s="34"/>
      <c r="E26" s="34"/>
      <c r="F26" s="46">
        <v>15</v>
      </c>
      <c r="G26" s="16"/>
    </row>
    <row r="27" spans="1:7" ht="13.5" thickTop="1">
      <c r="A27" s="70"/>
      <c r="B27" s="84" t="s">
        <v>72</v>
      </c>
      <c r="C27" s="85"/>
      <c r="D27" s="85"/>
      <c r="E27" s="85"/>
      <c r="F27" s="86"/>
      <c r="G27" s="16"/>
    </row>
    <row r="28" spans="1:7" ht="13.5" thickBot="1">
      <c r="A28" s="16"/>
      <c r="B28" s="87" t="s">
        <v>73</v>
      </c>
      <c r="C28" s="88"/>
      <c r="D28" s="88"/>
      <c r="E28" s="89"/>
      <c r="F28" s="90"/>
      <c r="G28" s="16"/>
    </row>
    <row r="29" spans="1:7" ht="13.5" thickTop="1">
      <c r="A29" s="74"/>
      <c r="B29" s="75"/>
      <c r="C29" s="75"/>
      <c r="D29" s="75"/>
      <c r="E29" s="75"/>
      <c r="F29" s="43"/>
      <c r="G29" s="16"/>
    </row>
    <row r="30" spans="1:7" ht="12.75">
      <c r="A30" s="16"/>
      <c r="B30" s="68"/>
      <c r="C30" s="68"/>
      <c r="D30" s="68"/>
      <c r="E30" s="68"/>
      <c r="F30" s="16"/>
      <c r="G30" s="16"/>
    </row>
    <row r="31" spans="1:9" ht="12.75">
      <c r="A31" s="16"/>
      <c r="B31" s="68"/>
      <c r="C31" s="68"/>
      <c r="D31" s="68"/>
      <c r="E31" s="68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70"/>
      <c r="B33" s="26"/>
      <c r="C33" s="76"/>
      <c r="D33" s="26"/>
      <c r="E33" s="70"/>
      <c r="F33" s="16"/>
      <c r="G33" s="16"/>
      <c r="H33" s="16"/>
      <c r="I33" s="16"/>
    </row>
    <row r="34" spans="1:9" ht="12.75">
      <c r="A34" s="69"/>
      <c r="B34" s="73"/>
      <c r="C34" s="68"/>
      <c r="D34" s="73"/>
      <c r="E34" s="77"/>
      <c r="F34" s="77"/>
      <c r="G34" s="16"/>
      <c r="H34" s="16"/>
      <c r="I34" s="16"/>
    </row>
    <row r="35" spans="1:9" ht="12.75">
      <c r="A35" s="16"/>
      <c r="B35" s="72"/>
      <c r="C35" s="68"/>
      <c r="D35" s="73"/>
      <c r="E35" s="77"/>
      <c r="F35" s="77"/>
      <c r="G35" s="16"/>
      <c r="H35" s="16"/>
      <c r="I35" s="16"/>
    </row>
    <row r="36" spans="1:9" ht="12.75">
      <c r="A36" s="16"/>
      <c r="B36" s="72"/>
      <c r="C36" s="68"/>
      <c r="D36" s="68"/>
      <c r="E36" s="77"/>
      <c r="F36" s="77"/>
      <c r="G36" s="16"/>
      <c r="H36" s="16"/>
      <c r="I36" s="16"/>
    </row>
    <row r="37" spans="1:9" ht="12.75">
      <c r="A37" s="69"/>
      <c r="B37" s="73"/>
      <c r="C37" s="68"/>
      <c r="D37" s="68"/>
      <c r="E37" s="77"/>
      <c r="F37" s="77"/>
      <c r="G37" s="16"/>
      <c r="H37" s="16"/>
      <c r="I37" s="16"/>
    </row>
    <row r="38" ht="12.75">
      <c r="A38" s="1" t="s">
        <v>25</v>
      </c>
    </row>
    <row r="39" ht="12.75">
      <c r="A39" s="1" t="s">
        <v>55</v>
      </c>
    </row>
    <row r="40" ht="12.75">
      <c r="A40" s="18" t="s">
        <v>51</v>
      </c>
    </row>
    <row r="41" ht="12.75">
      <c r="A41" s="18" t="s">
        <v>52</v>
      </c>
    </row>
    <row r="42" ht="12.75">
      <c r="A42" s="18" t="s">
        <v>53</v>
      </c>
    </row>
    <row r="43" ht="12.75">
      <c r="A43" s="1" t="s">
        <v>56</v>
      </c>
    </row>
    <row r="44" ht="12.75">
      <c r="A44" s="18" t="s">
        <v>57</v>
      </c>
    </row>
    <row r="45" spans="1:6" ht="12.75">
      <c r="A45" s="17" t="s">
        <v>23</v>
      </c>
      <c r="B45" s="17" t="s">
        <v>24</v>
      </c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ht="12.75">
      <c r="A47" t="s">
        <v>21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2004-11-09T03:11:30Z</cp:lastPrinted>
  <dcterms:created xsi:type="dcterms:W3CDTF">2004-10-16T15:27:29Z</dcterms:created>
  <dcterms:modified xsi:type="dcterms:W3CDTF">2005-05-09T14:38:20Z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