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5240" windowHeight="8280" activeTab="0"/>
  </bookViews>
  <sheets>
    <sheet name="MP" sheetId="1" r:id="rId1"/>
  </sheets>
  <definedNames/>
  <calcPr fullCalcOnLoad="1"/>
</workbook>
</file>

<file path=xl/sharedStrings.xml><?xml version="1.0" encoding="utf-8"?>
<sst xmlns="http://schemas.openxmlformats.org/spreadsheetml/2006/main" count="67" uniqueCount="54">
  <si>
    <t>Esquema:</t>
  </si>
  <si>
    <t>Descripción</t>
  </si>
  <si>
    <t>Referencia</t>
  </si>
  <si>
    <t>Presentaciones</t>
  </si>
  <si>
    <t>Medicamento</t>
  </si>
  <si>
    <t>Presentación</t>
  </si>
  <si>
    <t>Superficie corporal (m2)</t>
  </si>
  <si>
    <t>Intensidad de dosis (%)</t>
  </si>
  <si>
    <t>mg/m2</t>
  </si>
  <si>
    <t>Dosis 100%</t>
  </si>
  <si>
    <t>Dosis Calculada</t>
  </si>
  <si>
    <t>Solicitud de Medicamentos</t>
  </si>
  <si>
    <t>mg</t>
  </si>
  <si>
    <t>Cantidad</t>
  </si>
  <si>
    <t>Unidades</t>
  </si>
  <si>
    <t>Talla (cm)</t>
  </si>
  <si>
    <t>Peso (kg)</t>
  </si>
  <si>
    <t xml:space="preserve"> Entrar la talla</t>
  </si>
  <si>
    <t xml:space="preserve"> Entrar el peso</t>
  </si>
  <si>
    <t xml:space="preserve"> Entrar la intensidad de dosis</t>
  </si>
  <si>
    <r>
      <t xml:space="preserve">Hoja Creada por: </t>
    </r>
    <r>
      <rPr>
        <b/>
        <sz val="10"/>
        <rFont val="Arial"/>
        <family val="2"/>
      </rPr>
      <t>Mauricio Lema Medina</t>
    </r>
    <r>
      <rPr>
        <sz val="10"/>
        <rFont val="Arial"/>
        <family val="0"/>
      </rPr>
      <t xml:space="preserve"> MD</t>
    </r>
  </si>
  <si>
    <t xml:space="preserve"> El programa calcula la superficie corporal </t>
  </si>
  <si>
    <t>BSA fórmula:</t>
  </si>
  <si>
    <t>0,20274*POTENCIA(C13/100;0,725)*POTENCIA(C14;0,425)</t>
  </si>
  <si>
    <t>Bases:</t>
  </si>
  <si>
    <t>Indicación</t>
  </si>
  <si>
    <t>NOMBRE PACIENTE (IDENTIFICACIÓN)</t>
  </si>
  <si>
    <t>Dosis</t>
  </si>
  <si>
    <t>Cálculo de dosis por infusión (Número de ampollas)</t>
  </si>
  <si>
    <t>Mauricio Lema Medina MD</t>
  </si>
  <si>
    <t>www.mauriciolema.com</t>
  </si>
  <si>
    <t>MM</t>
  </si>
  <si>
    <t>C900</t>
  </si>
  <si>
    <t>ICD 10:</t>
  </si>
  <si>
    <t>Tratamiento inicial de mieloma múltiple</t>
  </si>
  <si>
    <t>Tab</t>
  </si>
  <si>
    <t>No. Tabletas</t>
  </si>
  <si>
    <t>#Tab/día</t>
  </si>
  <si>
    <t>#Tab/ciclo</t>
  </si>
  <si>
    <t>#Tab/Ciclo</t>
  </si>
  <si>
    <t>Indicaciones</t>
  </si>
  <si>
    <t>Melfalán</t>
  </si>
  <si>
    <t>*</t>
  </si>
  <si>
    <t>Prednisolona</t>
  </si>
  <si>
    <t>Vía oral los días 1, 2, 3, 4, 5, 6 y 7</t>
  </si>
  <si>
    <t>Melfalán 4 mg/m2/día vía oral por 7 días, Prednisona 40 mg/m2/día vía oral por 7 días</t>
  </si>
  <si>
    <t>Talidomida 100 mg vía oral cada noche por 28 días. Se repite el ciclo cada 28 días.</t>
  </si>
  <si>
    <t xml:space="preserve">Melfalán + Prednisona </t>
  </si>
  <si>
    <t xml:space="preserve">MP </t>
  </si>
  <si>
    <t>Myeloma Tiralist Collaborative Group.</t>
  </si>
  <si>
    <t>J. Clin Oncol. 1998; 16:3832-42</t>
  </si>
  <si>
    <t>Combination chemotherapy vs Melphalan plus Prednisone as treatment for multiple</t>
  </si>
  <si>
    <t>myeloma: an overview of 6,633 patients from 27 randomized trials</t>
  </si>
  <si>
    <t>Se repite el ciclo cada 6 semanas (42 días)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</si>
</sst>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10"/>
      <color indexed="9"/>
      <name val="Arial"/>
      <family val="0"/>
    </font>
    <font>
      <sz val="12"/>
      <color indexed="9"/>
      <name val="Arial Narrow"/>
      <family val="2"/>
    </font>
    <font>
      <u val="single"/>
      <sz val="10"/>
      <color indexed="9"/>
      <name val="Arial"/>
      <family val="0"/>
    </font>
    <font>
      <sz val="8"/>
      <color indexed="9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0" fillId="0" borderId="0" xfId="0" applyFill="1" applyBorder="1" applyAlignment="1" quotePrefix="1">
      <alignment horizontal="left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1" fontId="0" fillId="2" borderId="14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2" fillId="2" borderId="10" xfId="0" applyFont="1" applyFill="1" applyBorder="1" applyAlignment="1">
      <alignment/>
    </xf>
    <xf numFmtId="0" fontId="0" fillId="2" borderId="16" xfId="0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4" borderId="0" xfId="0" applyFill="1" applyAlignment="1">
      <alignment/>
    </xf>
    <xf numFmtId="0" fontId="6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0" fillId="5" borderId="0" xfId="0" applyFill="1" applyAlignment="1">
      <alignment/>
    </xf>
    <xf numFmtId="0" fontId="8" fillId="5" borderId="0" xfId="15" applyFont="1" applyFill="1" applyAlignment="1">
      <alignment horizontal="center"/>
    </xf>
    <xf numFmtId="0" fontId="0" fillId="6" borderId="0" xfId="0" applyFill="1" applyAlignment="1">
      <alignment/>
    </xf>
    <xf numFmtId="0" fontId="9" fillId="6" borderId="0" xfId="0" applyFont="1" applyFill="1" applyAlignment="1">
      <alignment horizontal="right"/>
    </xf>
    <xf numFmtId="0" fontId="9" fillId="6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" fontId="0" fillId="2" borderId="0" xfId="0" applyNumberForma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12" fillId="2" borderId="10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7">
      <selection activeCell="B13" sqref="B13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  <col min="6" max="6" width="11.8515625" style="0" customWidth="1"/>
    <col min="7" max="7" width="13.8515625" style="0" customWidth="1"/>
  </cols>
  <sheetData>
    <row r="1" spans="1:7" ht="15.75">
      <c r="A1" s="45"/>
      <c r="B1" s="45"/>
      <c r="C1" s="46"/>
      <c r="D1" s="47" t="s">
        <v>29</v>
      </c>
      <c r="E1" s="45"/>
      <c r="F1" s="45"/>
      <c r="G1" s="45"/>
    </row>
    <row r="2" spans="1:7" ht="12.75">
      <c r="A2" s="48"/>
      <c r="B2" s="48"/>
      <c r="C2" s="48"/>
      <c r="D2" s="49" t="s">
        <v>30</v>
      </c>
      <c r="E2" s="48"/>
      <c r="F2" s="48"/>
      <c r="G2" s="48"/>
    </row>
    <row r="3" spans="1:7" ht="12.75">
      <c r="A3" s="52" t="s">
        <v>33</v>
      </c>
      <c r="B3" s="52" t="s">
        <v>32</v>
      </c>
      <c r="C3" s="50"/>
      <c r="D3" s="50"/>
      <c r="E3" s="50"/>
      <c r="F3" s="50"/>
      <c r="G3" s="51" t="s">
        <v>31</v>
      </c>
    </row>
    <row r="4" ht="12.75">
      <c r="A4" s="1" t="s">
        <v>26</v>
      </c>
    </row>
    <row r="5" spans="1:3" ht="12.75">
      <c r="A5" t="s">
        <v>0</v>
      </c>
      <c r="C5" s="1" t="s">
        <v>47</v>
      </c>
    </row>
    <row r="6" spans="1:3" ht="12.75">
      <c r="A6" t="s">
        <v>1</v>
      </c>
      <c r="C6" t="s">
        <v>48</v>
      </c>
    </row>
    <row r="7" spans="1:3" ht="12.75">
      <c r="A7" t="s">
        <v>2</v>
      </c>
      <c r="C7" s="37" t="s">
        <v>49</v>
      </c>
    </row>
    <row r="8" ht="13.5">
      <c r="C8" s="54" t="s">
        <v>51</v>
      </c>
    </row>
    <row r="9" ht="13.5">
      <c r="C9" s="54" t="s">
        <v>52</v>
      </c>
    </row>
    <row r="10" ht="12.75">
      <c r="C10" s="37" t="s">
        <v>50</v>
      </c>
    </row>
    <row r="11" spans="1:3" ht="12.75">
      <c r="A11" t="s">
        <v>25</v>
      </c>
      <c r="C11" s="37" t="s">
        <v>34</v>
      </c>
    </row>
    <row r="12" ht="13.5">
      <c r="C12" s="53"/>
    </row>
    <row r="13" ht="12.75">
      <c r="A13" t="s">
        <v>3</v>
      </c>
    </row>
    <row r="14" spans="1:4" ht="12.75">
      <c r="A14" t="s">
        <v>4</v>
      </c>
      <c r="B14" s="3" t="s">
        <v>5</v>
      </c>
      <c r="C14" s="3" t="s">
        <v>13</v>
      </c>
      <c r="D14" s="3" t="s">
        <v>14</v>
      </c>
    </row>
    <row r="15" spans="1:4" ht="12.75">
      <c r="A15" s="2" t="s">
        <v>41</v>
      </c>
      <c r="B15" s="9" t="s">
        <v>35</v>
      </c>
      <c r="C15" s="7">
        <v>2</v>
      </c>
      <c r="D15" s="3" t="s">
        <v>12</v>
      </c>
    </row>
    <row r="16" spans="1:4" ht="12.75">
      <c r="A16" s="2" t="s">
        <v>43</v>
      </c>
      <c r="B16" s="9" t="s">
        <v>35</v>
      </c>
      <c r="C16" s="7">
        <v>5</v>
      </c>
      <c r="D16" s="3" t="s">
        <v>12</v>
      </c>
    </row>
    <row r="17" spans="1:3" ht="12.75">
      <c r="A17" s="2"/>
      <c r="B17" s="2"/>
      <c r="C17" s="1"/>
    </row>
    <row r="18" spans="1:5" ht="12.75">
      <c r="A18" s="20" t="s">
        <v>15</v>
      </c>
      <c r="B18" s="21"/>
      <c r="C18" s="16">
        <v>160</v>
      </c>
      <c r="E18" s="5" t="s">
        <v>17</v>
      </c>
    </row>
    <row r="19" spans="1:5" ht="12.75">
      <c r="A19" s="22" t="s">
        <v>16</v>
      </c>
      <c r="B19" s="23"/>
      <c r="C19" s="17">
        <v>60</v>
      </c>
      <c r="E19" s="6" t="s">
        <v>18</v>
      </c>
    </row>
    <row r="20" spans="1:5" ht="12.75">
      <c r="A20" s="22" t="s">
        <v>6</v>
      </c>
      <c r="B20" s="23"/>
      <c r="C20" s="18">
        <f>0.20274*POWER(C18/100,0.725)*POWER(C19,0.425)</f>
        <v>1.6242045059487753</v>
      </c>
      <c r="E20" s="5" t="s">
        <v>21</v>
      </c>
    </row>
    <row r="21" spans="1:5" ht="12.75">
      <c r="A21" s="24" t="s">
        <v>7</v>
      </c>
      <c r="B21" s="25"/>
      <c r="C21" s="19">
        <v>100</v>
      </c>
      <c r="E21" s="5" t="s">
        <v>19</v>
      </c>
    </row>
    <row r="23" ht="12.75">
      <c r="A23" t="s">
        <v>28</v>
      </c>
    </row>
    <row r="24" spans="1:7" ht="12.75">
      <c r="A24" t="s">
        <v>4</v>
      </c>
      <c r="B24" s="3" t="s">
        <v>8</v>
      </c>
      <c r="C24" s="3" t="s">
        <v>9</v>
      </c>
      <c r="D24" s="11" t="s">
        <v>10</v>
      </c>
      <c r="E24" s="3" t="s">
        <v>36</v>
      </c>
      <c r="F24" s="11" t="s">
        <v>37</v>
      </c>
      <c r="G24" s="38" t="s">
        <v>38</v>
      </c>
    </row>
    <row r="25" spans="1:7" ht="12.75">
      <c r="A25" t="str">
        <f>+$A$15</f>
        <v>Melfalán</v>
      </c>
      <c r="B25" s="7" t="s">
        <v>42</v>
      </c>
      <c r="C25" s="60">
        <v>10</v>
      </c>
      <c r="D25" s="43">
        <f>+C25*$C$21/100</f>
        <v>10</v>
      </c>
      <c r="E25" s="8">
        <f>+D25/C15</f>
        <v>5</v>
      </c>
      <c r="F25" s="4">
        <f>IF(INT(E25)=E25,E25,INT(E25)+1)</f>
        <v>5</v>
      </c>
      <c r="G25" s="3">
        <f>+F25*7</f>
        <v>35</v>
      </c>
    </row>
    <row r="26" spans="1:7" ht="12.75">
      <c r="A26" t="str">
        <f>+A16</f>
        <v>Prednisolona</v>
      </c>
      <c r="B26" s="7" t="s">
        <v>42</v>
      </c>
      <c r="C26" s="60">
        <v>60</v>
      </c>
      <c r="D26" s="43">
        <f>+C26*$C$21/100</f>
        <v>60</v>
      </c>
      <c r="E26" s="8">
        <f>+D26/C16</f>
        <v>12</v>
      </c>
      <c r="F26" s="4">
        <f>IF(INT(E26)=E26,E26,INT(E26)+1)</f>
        <v>12</v>
      </c>
      <c r="G26" s="3">
        <f>+F26*7</f>
        <v>84</v>
      </c>
    </row>
    <row r="27" ht="13.5" thickBot="1"/>
    <row r="28" spans="1:7" ht="13.5" thickTop="1">
      <c r="A28" s="26" t="s">
        <v>11</v>
      </c>
      <c r="B28" s="35"/>
      <c r="C28" s="27"/>
      <c r="D28" s="27"/>
      <c r="E28" s="28"/>
      <c r="F28" s="13"/>
      <c r="G28" s="13"/>
    </row>
    <row r="29" spans="1:7" ht="12.75">
      <c r="A29" s="29" t="s">
        <v>4</v>
      </c>
      <c r="B29" s="10" t="s">
        <v>5</v>
      </c>
      <c r="C29" s="10" t="s">
        <v>13</v>
      </c>
      <c r="D29" s="10" t="s">
        <v>14</v>
      </c>
      <c r="E29" s="40" t="s">
        <v>39</v>
      </c>
      <c r="F29" s="39"/>
      <c r="G29" s="13"/>
    </row>
    <row r="30" spans="1:7" ht="12.75">
      <c r="A30" s="29" t="str">
        <f>+$A$15</f>
        <v>Melfalán</v>
      </c>
      <c r="B30" s="10" t="str">
        <f>+B15</f>
        <v>Tab</v>
      </c>
      <c r="C30" s="10">
        <f>+C15</f>
        <v>2</v>
      </c>
      <c r="D30" s="10" t="str">
        <f>+D15</f>
        <v>mg</v>
      </c>
      <c r="E30" s="41">
        <f>+G25</f>
        <v>35</v>
      </c>
      <c r="F30" s="13"/>
      <c r="G30" s="13"/>
    </row>
    <row r="31" spans="1:9" ht="13.5" thickBot="1">
      <c r="A31" s="36" t="str">
        <f>+A16</f>
        <v>Prednisolona</v>
      </c>
      <c r="B31" s="32" t="str">
        <f>+B16</f>
        <v>Tab</v>
      </c>
      <c r="C31" s="32">
        <f>+C16</f>
        <v>5</v>
      </c>
      <c r="D31" s="32" t="s">
        <v>12</v>
      </c>
      <c r="E31" s="42">
        <f>+G26</f>
        <v>84</v>
      </c>
      <c r="F31" s="13"/>
      <c r="G31" s="13"/>
      <c r="H31" s="13"/>
      <c r="I31" s="13"/>
    </row>
    <row r="32" spans="8:9" ht="14.25" thickBot="1" thickTop="1">
      <c r="H32" s="13"/>
      <c r="I32" s="13"/>
    </row>
    <row r="33" spans="1:9" ht="13.5" thickTop="1">
      <c r="A33" s="26" t="s">
        <v>4</v>
      </c>
      <c r="B33" s="57" t="s">
        <v>27</v>
      </c>
      <c r="C33" s="59" t="s">
        <v>14</v>
      </c>
      <c r="D33" s="57" t="s">
        <v>35</v>
      </c>
      <c r="E33" s="35" t="s">
        <v>40</v>
      </c>
      <c r="F33" s="27"/>
      <c r="G33" s="28"/>
      <c r="H33" s="13"/>
      <c r="I33" s="13"/>
    </row>
    <row r="34" spans="1:9" ht="12.75">
      <c r="A34" s="29" t="str">
        <f>+$A$15</f>
        <v>Melfalán</v>
      </c>
      <c r="B34" s="44">
        <f>+D25</f>
        <v>10</v>
      </c>
      <c r="C34" s="10" t="str">
        <f>+D30</f>
        <v>mg</v>
      </c>
      <c r="D34" s="55">
        <f>+F25</f>
        <v>5</v>
      </c>
      <c r="E34" s="12" t="s">
        <v>44</v>
      </c>
      <c r="F34" s="12"/>
      <c r="G34" s="30"/>
      <c r="H34" s="13"/>
      <c r="I34" s="13"/>
    </row>
    <row r="35" spans="1:9" ht="12.75">
      <c r="A35" s="56" t="str">
        <f>+A16</f>
        <v>Prednisolona</v>
      </c>
      <c r="B35" s="55">
        <f>+D26</f>
        <v>60</v>
      </c>
      <c r="C35" s="10" t="str">
        <f>+D31</f>
        <v>mg</v>
      </c>
      <c r="D35" s="55">
        <f>+F26</f>
        <v>12</v>
      </c>
      <c r="E35" s="12" t="s">
        <v>44</v>
      </c>
      <c r="F35" s="12"/>
      <c r="G35" s="30"/>
      <c r="H35" s="13"/>
      <c r="I35" s="13"/>
    </row>
    <row r="36" spans="1:9" ht="13.5" thickBot="1">
      <c r="A36" s="58" t="s">
        <v>53</v>
      </c>
      <c r="B36" s="31"/>
      <c r="C36" s="32"/>
      <c r="D36" s="31"/>
      <c r="E36" s="33"/>
      <c r="F36" s="33"/>
      <c r="G36" s="34"/>
      <c r="H36" s="13"/>
      <c r="I36" s="13"/>
    </row>
    <row r="37" ht="13.5" thickTop="1">
      <c r="A37" s="1" t="s">
        <v>24</v>
      </c>
    </row>
    <row r="38" ht="12.75">
      <c r="A38" s="2" t="s">
        <v>45</v>
      </c>
    </row>
    <row r="39" ht="12.75">
      <c r="A39" s="2" t="s">
        <v>46</v>
      </c>
    </row>
    <row r="40" ht="12.75">
      <c r="A40" s="15"/>
    </row>
    <row r="41" spans="1:6" ht="12.75">
      <c r="A41" s="14" t="s">
        <v>22</v>
      </c>
      <c r="B41" s="14" t="s">
        <v>23</v>
      </c>
      <c r="C41" s="14"/>
      <c r="D41" s="14"/>
      <c r="E41" s="14"/>
      <c r="F41" s="14"/>
    </row>
    <row r="42" spans="1:6" ht="12.75">
      <c r="A42" s="14"/>
      <c r="B42" s="14"/>
      <c r="C42" s="14"/>
      <c r="D42" s="14"/>
      <c r="E42" s="14"/>
      <c r="F42" s="14"/>
    </row>
    <row r="43" ht="12.75">
      <c r="A43" t="s">
        <v>20</v>
      </c>
    </row>
  </sheetData>
  <hyperlinks>
    <hyperlink ref="D2" r:id="rId1" display="www.mauriciolema.com"/>
  </hyperlinks>
  <printOptions/>
  <pageMargins left="0.75" right="0.75" top="1" bottom="1" header="0" footer="0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2004-11-09T03:11:30Z</cp:lastPrinted>
  <dcterms:created xsi:type="dcterms:W3CDTF">2004-10-16T15:27:29Z</dcterms:created>
  <dcterms:modified xsi:type="dcterms:W3CDTF">2005-05-09T03:09:00Z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