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240" windowHeight="8280" activeTab="1"/>
  </bookViews>
  <sheets>
    <sheet name="Dexa Pulsada Oral" sheetId="1" r:id="rId1"/>
    <sheet name="Dexa Pulsada Venosa" sheetId="2" r:id="rId2"/>
    <sheet name="Dexa Var Bisemanal" sheetId="3" r:id="rId3"/>
  </sheets>
  <definedNames/>
  <calcPr fullCalcOnLoad="1"/>
</workbook>
</file>

<file path=xl/sharedStrings.xml><?xml version="1.0" encoding="utf-8"?>
<sst xmlns="http://schemas.openxmlformats.org/spreadsheetml/2006/main" count="199" uniqueCount="63">
  <si>
    <t>Esquema:</t>
  </si>
  <si>
    <t>Descripción</t>
  </si>
  <si>
    <t>Referencia</t>
  </si>
  <si>
    <t>Presentaciones</t>
  </si>
  <si>
    <t>Medicamento</t>
  </si>
  <si>
    <t>Presentación</t>
  </si>
  <si>
    <t>Superficie corporal (m2)</t>
  </si>
  <si>
    <t>Intensidad de dosis (%)</t>
  </si>
  <si>
    <t>mg/m2</t>
  </si>
  <si>
    <t>Dosis 100%</t>
  </si>
  <si>
    <t>Dosis Calculada</t>
  </si>
  <si>
    <t>Solicitud de Medicamentos</t>
  </si>
  <si>
    <t>mg</t>
  </si>
  <si>
    <t>Cantidad</t>
  </si>
  <si>
    <t>Unidades</t>
  </si>
  <si>
    <t>Dexametasona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</si>
  <si>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</si>
  <si>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</si>
  <si>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</si>
  <si>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</si>
  <si>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</si>
  <si>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</si>
  <si>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</si>
  <si>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</si>
  <si>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</si>
  <si>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</si>
  <si>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</si>
  <si>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</si>
  <si>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</si>
  <si>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Cálculo de dosis por infusión (Número de ampollas)</t>
  </si>
  <si>
    <t>Mauricio Lema Medina MD</t>
  </si>
  <si>
    <t>www.mauriciolema.com</t>
  </si>
  <si>
    <t>MM</t>
  </si>
  <si>
    <t>C900</t>
  </si>
  <si>
    <t>ICD 10:</t>
  </si>
  <si>
    <t>Tratamiento inicial de mieloma múltiple</t>
  </si>
  <si>
    <t>Tab</t>
  </si>
  <si>
    <t>No. Tabletas</t>
  </si>
  <si>
    <t>#Tab/día</t>
  </si>
  <si>
    <t>#Tab/ciclo</t>
  </si>
  <si>
    <t>#Tab/Ciclo</t>
  </si>
  <si>
    <t>vía oral los días 1, 2, 3, 4, 9, 10, 11, 12, 17, 18, 19 y 20</t>
  </si>
  <si>
    <t>Indicaciones</t>
  </si>
  <si>
    <t xml:space="preserve">Alexanian R, Dimoupulos MA, Delasalle K, et al. </t>
  </si>
  <si>
    <t>Primary dexametahsone treatment of multiple myeloma.</t>
  </si>
  <si>
    <t>Blood 1992; 80:887-90</t>
  </si>
  <si>
    <t>Dexametasona 20 mg/m2 (o 40 mg dosis fija) vía oral cada día los días 1-4, 9-12, 17-20 de cada ciclo.</t>
  </si>
  <si>
    <t>*</t>
  </si>
  <si>
    <t>Trimetoprim-Sulfa</t>
  </si>
  <si>
    <t>160/800</t>
  </si>
  <si>
    <t>Se repite el ciclo cada 4-5 semanas</t>
  </si>
  <si>
    <t>Se repite el ciclo cada 4-5 semanas.</t>
  </si>
  <si>
    <t>Amp</t>
  </si>
  <si>
    <t>* En Colmbia no se consigue dexametasona en tabletas de 4 mg, es muy inconveniente con tabletas 0.75 mg</t>
  </si>
  <si>
    <t>Dexametasona pulsada (Venosa)</t>
  </si>
  <si>
    <t>Dexametasona pulsada (oral)</t>
  </si>
  <si>
    <t>Intravenosa días 1, 2, 3, 4, 9, 10, 11, 12, 17, 18, 19 y 20</t>
  </si>
  <si>
    <t>Dexametasona 20 mg/m2 (o 40 mg dosis fija) IV cada día los días 1-4, 9-12, 17-20 de cada ciclo.</t>
  </si>
  <si>
    <t>Intravenosa días 1-4 y  15-18</t>
  </si>
  <si>
    <t>Se repite el ciclo cada 4 semanas</t>
  </si>
  <si>
    <t>Dexametasona 20 mg/m2 (o 40 mg dosis fija) IV cada día los días 1-4, 15-18 de cada ciclo.</t>
  </si>
  <si>
    <t>Se repite el ciclo cada 4 semanas.</t>
  </si>
  <si>
    <t>tab cada 12 h vía oral, los lunes, miércoles y viernes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</si>
</sst>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1" fontId="0" fillId="2" borderId="14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6" xfId="0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4" borderId="0" xfId="0" applyFill="1" applyAlignment="1">
      <alignment/>
    </xf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8" fillId="5" borderId="0" xfId="15" applyFont="1" applyFill="1" applyAlignment="1">
      <alignment horizontal="center"/>
    </xf>
    <xf numFmtId="0" fontId="0" fillId="6" borderId="0" xfId="0" applyFill="1" applyAlignment="1">
      <alignment/>
    </xf>
    <xf numFmtId="0" fontId="9" fillId="6" borderId="0" xfId="0" applyFont="1" applyFill="1" applyAlignment="1">
      <alignment horizontal="right"/>
    </xf>
    <xf numFmtId="0" fontId="9" fillId="6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0" fillId="2" borderId="0" xfId="0" applyNumberForma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12" fillId="2" borderId="1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8">
      <selection activeCell="E33" sqref="E33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.75">
      <c r="A1" s="45"/>
      <c r="B1" s="45"/>
      <c r="C1" s="46"/>
      <c r="D1" s="47" t="s">
        <v>30</v>
      </c>
      <c r="E1" s="45"/>
      <c r="F1" s="45"/>
      <c r="G1" s="45"/>
    </row>
    <row r="2" spans="1:7" ht="12.75">
      <c r="A2" s="48"/>
      <c r="B2" s="48"/>
      <c r="C2" s="48"/>
      <c r="D2" s="49" t="s">
        <v>31</v>
      </c>
      <c r="E2" s="48"/>
      <c r="F2" s="48"/>
      <c r="G2" s="48"/>
    </row>
    <row r="3" spans="1:7" ht="12.75">
      <c r="A3" s="52" t="s">
        <v>34</v>
      </c>
      <c r="B3" s="52" t="s">
        <v>33</v>
      </c>
      <c r="C3" s="50"/>
      <c r="D3" s="50"/>
      <c r="E3" s="50"/>
      <c r="F3" s="50"/>
      <c r="G3" s="51" t="s">
        <v>32</v>
      </c>
    </row>
    <row r="4" ht="12.75">
      <c r="A4" s="1" t="s">
        <v>27</v>
      </c>
    </row>
    <row r="5" spans="1:3" ht="12.75">
      <c r="A5" t="s">
        <v>0</v>
      </c>
      <c r="C5" s="1" t="s">
        <v>55</v>
      </c>
    </row>
    <row r="6" spans="1:3" ht="12.75">
      <c r="A6" t="s">
        <v>1</v>
      </c>
      <c r="C6" t="s">
        <v>15</v>
      </c>
    </row>
    <row r="7" spans="1:3" ht="12.75">
      <c r="A7" t="s">
        <v>2</v>
      </c>
      <c r="C7" s="37" t="s">
        <v>43</v>
      </c>
    </row>
    <row r="8" ht="13.5">
      <c r="C8" s="54" t="s">
        <v>44</v>
      </c>
    </row>
    <row r="9" ht="12.75">
      <c r="C9" s="37" t="s">
        <v>45</v>
      </c>
    </row>
    <row r="10" spans="1:3" ht="12.75">
      <c r="A10" t="s">
        <v>26</v>
      </c>
      <c r="C10" s="37" t="s">
        <v>35</v>
      </c>
    </row>
    <row r="11" ht="13.5">
      <c r="C11" s="53"/>
    </row>
    <row r="12" ht="12.75">
      <c r="A12" t="s">
        <v>3</v>
      </c>
    </row>
    <row r="13" spans="1:4" ht="12.75">
      <c r="A13" t="s">
        <v>4</v>
      </c>
      <c r="B13" s="3" t="s">
        <v>5</v>
      </c>
      <c r="C13" s="3" t="s">
        <v>13</v>
      </c>
      <c r="D13" s="3" t="s">
        <v>14</v>
      </c>
    </row>
    <row r="14" spans="1:4" ht="12.75">
      <c r="A14" s="2" t="s">
        <v>15</v>
      </c>
      <c r="B14" s="9" t="s">
        <v>36</v>
      </c>
      <c r="C14" s="7">
        <v>0.75</v>
      </c>
      <c r="D14" s="3" t="s">
        <v>12</v>
      </c>
    </row>
    <row r="15" spans="1:3" ht="12.75">
      <c r="A15" s="2"/>
      <c r="B15" s="2"/>
      <c r="C15" s="1"/>
    </row>
    <row r="16" spans="1:5" ht="12.75">
      <c r="A16" s="20" t="s">
        <v>16</v>
      </c>
      <c r="B16" s="21"/>
      <c r="C16" s="16">
        <v>160</v>
      </c>
      <c r="E16" s="5" t="s">
        <v>18</v>
      </c>
    </row>
    <row r="17" spans="1:5" ht="12.75">
      <c r="A17" s="22" t="s">
        <v>17</v>
      </c>
      <c r="B17" s="23"/>
      <c r="C17" s="17">
        <v>60</v>
      </c>
      <c r="E17" s="6" t="s">
        <v>19</v>
      </c>
    </row>
    <row r="18" spans="1:5" ht="12.75">
      <c r="A18" s="22" t="s">
        <v>6</v>
      </c>
      <c r="B18" s="23"/>
      <c r="C18" s="18">
        <f>0.20274*POWER(C16/100,0.725)*POWER(C17,0.425)</f>
        <v>1.6242045059487753</v>
      </c>
      <c r="E18" s="5" t="s">
        <v>22</v>
      </c>
    </row>
    <row r="19" spans="1:5" ht="12.75">
      <c r="A19" s="24" t="s">
        <v>7</v>
      </c>
      <c r="B19" s="25"/>
      <c r="C19" s="19">
        <v>100</v>
      </c>
      <c r="E19" s="5" t="s">
        <v>20</v>
      </c>
    </row>
    <row r="21" ht="12.75">
      <c r="A21" t="s">
        <v>29</v>
      </c>
    </row>
    <row r="22" spans="1:7" ht="12.75">
      <c r="A22" t="s">
        <v>4</v>
      </c>
      <c r="B22" s="3" t="s">
        <v>8</v>
      </c>
      <c r="C22" s="3" t="s">
        <v>9</v>
      </c>
      <c r="D22" s="11" t="s">
        <v>10</v>
      </c>
      <c r="E22" s="3" t="s">
        <v>37</v>
      </c>
      <c r="F22" s="11" t="s">
        <v>38</v>
      </c>
      <c r="G22" s="38" t="s">
        <v>39</v>
      </c>
    </row>
    <row r="23" spans="1:7" ht="12.75">
      <c r="A23" t="str">
        <f>+$A$14</f>
        <v>Dexametasona</v>
      </c>
      <c r="B23" s="7" t="s">
        <v>47</v>
      </c>
      <c r="C23" s="43">
        <v>40</v>
      </c>
      <c r="D23" s="43">
        <f>+C23*$C$19/100</f>
        <v>40</v>
      </c>
      <c r="E23" s="8">
        <f>+D23/C14</f>
        <v>53.333333333333336</v>
      </c>
      <c r="F23" s="4">
        <f>IF(INT(E23)=E23,E23,INT(E23)+1)</f>
        <v>54</v>
      </c>
      <c r="G23" s="3">
        <f>+F23*12</f>
        <v>648</v>
      </c>
    </row>
    <row r="24" ht="13.5" thickBot="1"/>
    <row r="25" spans="1:7" ht="13.5" thickTop="1">
      <c r="A25" s="26" t="s">
        <v>11</v>
      </c>
      <c r="B25" s="35"/>
      <c r="C25" s="27"/>
      <c r="D25" s="27"/>
      <c r="E25" s="28"/>
      <c r="F25" s="13"/>
      <c r="G25" s="13"/>
    </row>
    <row r="26" spans="1:7" ht="12.75">
      <c r="A26" s="29" t="s">
        <v>4</v>
      </c>
      <c r="B26" s="10" t="s">
        <v>5</v>
      </c>
      <c r="C26" s="10" t="s">
        <v>13</v>
      </c>
      <c r="D26" s="10" t="s">
        <v>14</v>
      </c>
      <c r="E26" s="40" t="s">
        <v>40</v>
      </c>
      <c r="F26" s="39"/>
      <c r="G26" s="13"/>
    </row>
    <row r="27" spans="1:7" ht="12.75">
      <c r="A27" s="29" t="str">
        <f>+$A$14</f>
        <v>Dexametasona</v>
      </c>
      <c r="B27" s="10" t="str">
        <f>+B14</f>
        <v>Tab</v>
      </c>
      <c r="C27" s="10">
        <f>+C14</f>
        <v>0.75</v>
      </c>
      <c r="D27" s="10" t="str">
        <f>+D14</f>
        <v>mg</v>
      </c>
      <c r="E27" s="41">
        <f>+G23</f>
        <v>648</v>
      </c>
      <c r="F27" s="13"/>
      <c r="G27" s="13"/>
    </row>
    <row r="28" spans="1:9" ht="13.5" thickBot="1">
      <c r="A28" s="36" t="s">
        <v>48</v>
      </c>
      <c r="B28" s="32" t="s">
        <v>36</v>
      </c>
      <c r="C28" s="32" t="s">
        <v>49</v>
      </c>
      <c r="D28" s="32" t="s">
        <v>12</v>
      </c>
      <c r="E28" s="42">
        <v>24</v>
      </c>
      <c r="F28" s="13"/>
      <c r="G28" s="13"/>
      <c r="H28" s="13"/>
      <c r="I28" s="13"/>
    </row>
    <row r="29" spans="8:9" ht="14.25" thickBot="1" thickTop="1">
      <c r="H29" s="13"/>
      <c r="I29" s="13"/>
    </row>
    <row r="30" spans="1:9" ht="13.5" thickTop="1">
      <c r="A30" s="26" t="s">
        <v>4</v>
      </c>
      <c r="B30" s="56" t="s">
        <v>28</v>
      </c>
      <c r="C30" s="58" t="s">
        <v>14</v>
      </c>
      <c r="D30" s="56" t="s">
        <v>36</v>
      </c>
      <c r="E30" s="35" t="s">
        <v>42</v>
      </c>
      <c r="F30" s="27"/>
      <c r="G30" s="28"/>
      <c r="H30" s="13"/>
      <c r="I30" s="13"/>
    </row>
    <row r="31" spans="1:9" ht="12.75">
      <c r="A31" s="29" t="str">
        <f>+$A$14</f>
        <v>Dexametasona</v>
      </c>
      <c r="B31" s="44">
        <f>+$D$23</f>
        <v>40</v>
      </c>
      <c r="C31" s="10" t="str">
        <f>+D27</f>
        <v>mg</v>
      </c>
      <c r="D31" s="55">
        <f>+F23</f>
        <v>54</v>
      </c>
      <c r="E31" s="12" t="s">
        <v>41</v>
      </c>
      <c r="F31" s="12"/>
      <c r="G31" s="30"/>
      <c r="H31" s="13"/>
      <c r="I31" s="13"/>
    </row>
    <row r="32" spans="1:9" ht="12.75">
      <c r="A32" s="29"/>
      <c r="B32" s="44"/>
      <c r="C32" s="10"/>
      <c r="D32" s="10"/>
      <c r="E32" s="12" t="s">
        <v>50</v>
      </c>
      <c r="F32" s="12"/>
      <c r="G32" s="30"/>
      <c r="H32" s="13"/>
      <c r="I32" s="13"/>
    </row>
    <row r="33" spans="1:9" ht="13.5" thickBot="1">
      <c r="A33" s="57" t="str">
        <f>+A28</f>
        <v>Trimetoprim-Sulfa</v>
      </c>
      <c r="B33" s="31" t="str">
        <f>+C28</f>
        <v>160/800</v>
      </c>
      <c r="C33" s="32" t="str">
        <f>+D28</f>
        <v>mg</v>
      </c>
      <c r="D33" s="32">
        <v>1</v>
      </c>
      <c r="E33" s="33" t="s">
        <v>62</v>
      </c>
      <c r="F33" s="33"/>
      <c r="G33" s="34"/>
      <c r="H33" s="13"/>
      <c r="I33" s="13"/>
    </row>
    <row r="34" ht="13.5" thickTop="1">
      <c r="A34" s="1" t="s">
        <v>25</v>
      </c>
    </row>
    <row r="35" ht="12.75">
      <c r="A35" s="15" t="s">
        <v>46</v>
      </c>
    </row>
    <row r="36" ht="12.75">
      <c r="A36" s="15" t="s">
        <v>51</v>
      </c>
    </row>
    <row r="37" spans="1:6" ht="12.75">
      <c r="A37" s="14" t="s">
        <v>23</v>
      </c>
      <c r="B37" s="14" t="s">
        <v>24</v>
      </c>
      <c r="C37" s="14"/>
      <c r="D37" s="14"/>
      <c r="E37" s="14"/>
      <c r="F37" s="14"/>
    </row>
    <row r="38" spans="1:6" ht="12.75">
      <c r="A38" s="14"/>
      <c r="B38" s="14"/>
      <c r="C38" s="14"/>
      <c r="D38" s="14"/>
      <c r="E38" s="14"/>
      <c r="F38" s="14"/>
    </row>
    <row r="39" ht="12.75">
      <c r="A39" t="s">
        <v>21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C18" sqref="C18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.75">
      <c r="A1" s="45"/>
      <c r="B1" s="45"/>
      <c r="C1" s="46"/>
      <c r="D1" s="47" t="s">
        <v>30</v>
      </c>
      <c r="E1" s="45"/>
      <c r="F1" s="45"/>
      <c r="G1" s="45"/>
    </row>
    <row r="2" spans="1:7" ht="12.75">
      <c r="A2" s="48"/>
      <c r="B2" s="48"/>
      <c r="C2" s="48"/>
      <c r="D2" s="49" t="s">
        <v>31</v>
      </c>
      <c r="E2" s="48"/>
      <c r="F2" s="48"/>
      <c r="G2" s="48"/>
    </row>
    <row r="3" spans="1:7" ht="12.75">
      <c r="A3" s="52" t="s">
        <v>34</v>
      </c>
      <c r="B3" s="52" t="s">
        <v>33</v>
      </c>
      <c r="C3" s="50"/>
      <c r="D3" s="50"/>
      <c r="E3" s="50"/>
      <c r="F3" s="50"/>
      <c r="G3" s="51" t="s">
        <v>32</v>
      </c>
    </row>
    <row r="4" ht="12.75">
      <c r="A4" s="1" t="s">
        <v>27</v>
      </c>
    </row>
    <row r="5" spans="1:3" ht="12.75">
      <c r="A5" t="s">
        <v>0</v>
      </c>
      <c r="C5" s="1" t="s">
        <v>54</v>
      </c>
    </row>
    <row r="6" spans="1:3" ht="12.75">
      <c r="A6" t="s">
        <v>1</v>
      </c>
      <c r="C6" t="s">
        <v>15</v>
      </c>
    </row>
    <row r="7" spans="1:3" ht="12.75">
      <c r="A7" t="s">
        <v>2</v>
      </c>
      <c r="C7" s="37" t="s">
        <v>43</v>
      </c>
    </row>
    <row r="8" ht="13.5">
      <c r="C8" s="54" t="s">
        <v>44</v>
      </c>
    </row>
    <row r="9" ht="12.75">
      <c r="C9" s="37" t="s">
        <v>45</v>
      </c>
    </row>
    <row r="10" spans="1:3" ht="12.75">
      <c r="A10" t="s">
        <v>26</v>
      </c>
      <c r="C10" s="37" t="s">
        <v>35</v>
      </c>
    </row>
    <row r="11" ht="13.5">
      <c r="C11" s="53"/>
    </row>
    <row r="12" ht="12.75">
      <c r="A12" t="s">
        <v>3</v>
      </c>
    </row>
    <row r="13" spans="1:4" ht="12.75">
      <c r="A13" t="s">
        <v>4</v>
      </c>
      <c r="B13" s="3" t="s">
        <v>5</v>
      </c>
      <c r="C13" s="3" t="s">
        <v>13</v>
      </c>
      <c r="D13" s="3" t="s">
        <v>14</v>
      </c>
    </row>
    <row r="14" spans="1:4" ht="12.75">
      <c r="A14" s="2" t="s">
        <v>15</v>
      </c>
      <c r="B14" s="9" t="s">
        <v>52</v>
      </c>
      <c r="C14" s="7">
        <v>4</v>
      </c>
      <c r="D14" s="3" t="s">
        <v>12</v>
      </c>
    </row>
    <row r="15" spans="1:3" ht="12.75">
      <c r="A15" s="15" t="s">
        <v>53</v>
      </c>
      <c r="B15" s="2"/>
      <c r="C15" s="1"/>
    </row>
    <row r="16" spans="1:5" ht="12.75">
      <c r="A16" s="20" t="s">
        <v>16</v>
      </c>
      <c r="B16" s="21"/>
      <c r="C16" s="16">
        <v>160</v>
      </c>
      <c r="E16" s="5" t="s">
        <v>18</v>
      </c>
    </row>
    <row r="17" spans="1:5" ht="12.75">
      <c r="A17" s="22" t="s">
        <v>17</v>
      </c>
      <c r="B17" s="23"/>
      <c r="C17" s="17">
        <v>60</v>
      </c>
      <c r="E17" s="6" t="s">
        <v>19</v>
      </c>
    </row>
    <row r="18" spans="1:5" ht="12.75">
      <c r="A18" s="22" t="s">
        <v>6</v>
      </c>
      <c r="B18" s="23"/>
      <c r="C18" s="18">
        <f>0.20274*POWER(C16/100,0.725)*POWER(C17,0.425)</f>
        <v>1.6242045059487753</v>
      </c>
      <c r="E18" s="5" t="s">
        <v>22</v>
      </c>
    </row>
    <row r="19" spans="1:5" ht="12.75">
      <c r="A19" s="24" t="s">
        <v>7</v>
      </c>
      <c r="B19" s="25"/>
      <c r="C19" s="19">
        <v>100</v>
      </c>
      <c r="E19" s="5" t="s">
        <v>20</v>
      </c>
    </row>
    <row r="21" ht="12.75">
      <c r="A21" t="s">
        <v>29</v>
      </c>
    </row>
    <row r="22" spans="1:7" ht="12.75">
      <c r="A22" t="s">
        <v>4</v>
      </c>
      <c r="B22" s="3" t="s">
        <v>8</v>
      </c>
      <c r="C22" s="3" t="s">
        <v>9</v>
      </c>
      <c r="D22" s="11" t="s">
        <v>10</v>
      </c>
      <c r="E22" s="3" t="s">
        <v>37</v>
      </c>
      <c r="F22" s="11" t="s">
        <v>38</v>
      </c>
      <c r="G22" s="38" t="s">
        <v>39</v>
      </c>
    </row>
    <row r="23" spans="1:7" ht="12.75">
      <c r="A23" t="str">
        <f>+$A$14</f>
        <v>Dexametasona</v>
      </c>
      <c r="B23" s="7" t="s">
        <v>47</v>
      </c>
      <c r="C23" s="43">
        <v>40</v>
      </c>
      <c r="D23" s="43">
        <f>+C23*$C$19/100</f>
        <v>40</v>
      </c>
      <c r="E23" s="8">
        <f>+D23/C14</f>
        <v>10</v>
      </c>
      <c r="F23" s="4">
        <f>IF(INT(E23)=E23,E23,INT(E23)+1)</f>
        <v>10</v>
      </c>
      <c r="G23" s="3">
        <f>+F23*12</f>
        <v>120</v>
      </c>
    </row>
    <row r="24" ht="13.5" thickBot="1"/>
    <row r="25" spans="1:7" ht="13.5" thickTop="1">
      <c r="A25" s="26" t="s">
        <v>11</v>
      </c>
      <c r="B25" s="35"/>
      <c r="C25" s="27"/>
      <c r="D25" s="27"/>
      <c r="E25" s="28"/>
      <c r="F25" s="13"/>
      <c r="G25" s="13"/>
    </row>
    <row r="26" spans="1:7" ht="12.75">
      <c r="A26" s="29" t="s">
        <v>4</v>
      </c>
      <c r="B26" s="10" t="s">
        <v>5</v>
      </c>
      <c r="C26" s="10" t="s">
        <v>13</v>
      </c>
      <c r="D26" s="10" t="s">
        <v>14</v>
      </c>
      <c r="E26" s="40" t="s">
        <v>40</v>
      </c>
      <c r="F26" s="39"/>
      <c r="G26" s="13"/>
    </row>
    <row r="27" spans="1:7" ht="12.75">
      <c r="A27" s="29" t="str">
        <f>+$A$14</f>
        <v>Dexametasona</v>
      </c>
      <c r="B27" s="10" t="str">
        <f>+B14</f>
        <v>Amp</v>
      </c>
      <c r="C27" s="10">
        <f>+C14</f>
        <v>4</v>
      </c>
      <c r="D27" s="10" t="str">
        <f>+D14</f>
        <v>mg</v>
      </c>
      <c r="E27" s="41">
        <f>+G23</f>
        <v>120</v>
      </c>
      <c r="F27" s="13"/>
      <c r="G27" s="13"/>
    </row>
    <row r="28" spans="1:9" ht="13.5" thickBot="1">
      <c r="A28" s="36" t="s">
        <v>48</v>
      </c>
      <c r="B28" s="32" t="s">
        <v>36</v>
      </c>
      <c r="C28" s="32" t="s">
        <v>49</v>
      </c>
      <c r="D28" s="32" t="s">
        <v>12</v>
      </c>
      <c r="E28" s="42">
        <v>24</v>
      </c>
      <c r="F28" s="13"/>
      <c r="G28" s="13"/>
      <c r="H28" s="13"/>
      <c r="I28" s="13"/>
    </row>
    <row r="29" spans="8:9" ht="14.25" thickBot="1" thickTop="1">
      <c r="H29" s="13"/>
      <c r="I29" s="13"/>
    </row>
    <row r="30" spans="1:9" ht="13.5" thickTop="1">
      <c r="A30" s="26" t="s">
        <v>4</v>
      </c>
      <c r="B30" s="56" t="s">
        <v>28</v>
      </c>
      <c r="C30" s="58" t="s">
        <v>14</v>
      </c>
      <c r="D30" s="56" t="s">
        <v>36</v>
      </c>
      <c r="E30" s="35" t="s">
        <v>42</v>
      </c>
      <c r="F30" s="27"/>
      <c r="G30" s="28"/>
      <c r="H30" s="13"/>
      <c r="I30" s="13"/>
    </row>
    <row r="31" spans="1:9" ht="12.75">
      <c r="A31" s="29" t="str">
        <f>+$A$14</f>
        <v>Dexametasona</v>
      </c>
      <c r="B31" s="44">
        <f>+$D$23</f>
        <v>40</v>
      </c>
      <c r="C31" s="10" t="str">
        <f>+D27</f>
        <v>mg</v>
      </c>
      <c r="D31" s="55" t="s">
        <v>47</v>
      </c>
      <c r="E31" s="12" t="s">
        <v>56</v>
      </c>
      <c r="F31" s="12"/>
      <c r="G31" s="30"/>
      <c r="H31" s="13"/>
      <c r="I31" s="13"/>
    </row>
    <row r="32" spans="1:9" ht="12.75">
      <c r="A32" s="29"/>
      <c r="B32" s="44"/>
      <c r="C32" s="10"/>
      <c r="D32" s="10"/>
      <c r="E32" s="12" t="s">
        <v>50</v>
      </c>
      <c r="F32" s="12"/>
      <c r="G32" s="30"/>
      <c r="H32" s="13"/>
      <c r="I32" s="13"/>
    </row>
    <row r="33" spans="1:9" ht="13.5" thickBot="1">
      <c r="A33" s="57" t="str">
        <f>+A28</f>
        <v>Trimetoprim-Sulfa</v>
      </c>
      <c r="B33" s="31" t="str">
        <f>+C28</f>
        <v>160/800</v>
      </c>
      <c r="C33" s="32" t="str">
        <f>+D28</f>
        <v>mg</v>
      </c>
      <c r="D33" s="32">
        <v>1</v>
      </c>
      <c r="E33" s="33" t="s">
        <v>62</v>
      </c>
      <c r="F33" s="33"/>
      <c r="G33" s="34"/>
      <c r="H33" s="13"/>
      <c r="I33" s="13"/>
    </row>
    <row r="34" ht="13.5" thickTop="1">
      <c r="A34" s="1" t="s">
        <v>25</v>
      </c>
    </row>
    <row r="35" ht="12.75">
      <c r="A35" s="15" t="s">
        <v>57</v>
      </c>
    </row>
    <row r="36" ht="12.75">
      <c r="A36" s="15" t="s">
        <v>51</v>
      </c>
    </row>
    <row r="37" spans="1:6" ht="12.75">
      <c r="A37" s="14" t="s">
        <v>23</v>
      </c>
      <c r="B37" s="14" t="s">
        <v>24</v>
      </c>
      <c r="C37" s="14"/>
      <c r="D37" s="14"/>
      <c r="E37" s="14"/>
      <c r="F37" s="14"/>
    </row>
    <row r="38" spans="1:6" ht="12.75">
      <c r="A38" s="14"/>
      <c r="B38" s="14"/>
      <c r="C38" s="14"/>
      <c r="D38" s="14"/>
      <c r="E38" s="14"/>
      <c r="F38" s="14"/>
    </row>
    <row r="39" ht="12.75">
      <c r="A39" t="s">
        <v>21</v>
      </c>
    </row>
  </sheetData>
  <hyperlinks>
    <hyperlink ref="D2" r:id="rId1" display="www.mauriciolema.com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7">
      <selection activeCell="E33" sqref="E33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.75">
      <c r="A1" s="45"/>
      <c r="B1" s="45"/>
      <c r="C1" s="46"/>
      <c r="D1" s="47" t="s">
        <v>30</v>
      </c>
      <c r="E1" s="45"/>
      <c r="F1" s="45"/>
      <c r="G1" s="45"/>
    </row>
    <row r="2" spans="1:7" ht="12.75">
      <c r="A2" s="48"/>
      <c r="B2" s="48"/>
      <c r="C2" s="48"/>
      <c r="D2" s="49" t="s">
        <v>31</v>
      </c>
      <c r="E2" s="48"/>
      <c r="F2" s="48"/>
      <c r="G2" s="48"/>
    </row>
    <row r="3" spans="1:7" ht="12.75">
      <c r="A3" s="52" t="s">
        <v>34</v>
      </c>
      <c r="B3" s="52" t="s">
        <v>33</v>
      </c>
      <c r="C3" s="50"/>
      <c r="D3" s="50"/>
      <c r="E3" s="50"/>
      <c r="F3" s="50"/>
      <c r="G3" s="51" t="s">
        <v>32</v>
      </c>
    </row>
    <row r="4" ht="12.75">
      <c r="A4" s="1" t="s">
        <v>27</v>
      </c>
    </row>
    <row r="5" spans="1:3" ht="12.75">
      <c r="A5" t="s">
        <v>0</v>
      </c>
      <c r="C5" s="1" t="s">
        <v>54</v>
      </c>
    </row>
    <row r="6" spans="1:3" ht="12.75">
      <c r="A6" t="s">
        <v>1</v>
      </c>
      <c r="C6" t="s">
        <v>15</v>
      </c>
    </row>
    <row r="7" spans="1:3" ht="12.75">
      <c r="A7" t="s">
        <v>2</v>
      </c>
      <c r="C7" s="37" t="s">
        <v>43</v>
      </c>
    </row>
    <row r="8" ht="13.5">
      <c r="C8" s="54" t="s">
        <v>44</v>
      </c>
    </row>
    <row r="9" ht="12.75">
      <c r="C9" s="37" t="s">
        <v>45</v>
      </c>
    </row>
    <row r="10" spans="1:3" ht="12.75">
      <c r="A10" t="s">
        <v>26</v>
      </c>
      <c r="C10" s="37" t="s">
        <v>35</v>
      </c>
    </row>
    <row r="11" ht="13.5">
      <c r="C11" s="53"/>
    </row>
    <row r="12" ht="12.75">
      <c r="A12" t="s">
        <v>3</v>
      </c>
    </row>
    <row r="13" spans="1:4" ht="12.75">
      <c r="A13" t="s">
        <v>4</v>
      </c>
      <c r="B13" s="3" t="s">
        <v>5</v>
      </c>
      <c r="C13" s="3" t="s">
        <v>13</v>
      </c>
      <c r="D13" s="3" t="s">
        <v>14</v>
      </c>
    </row>
    <row r="14" spans="1:4" ht="12.75">
      <c r="A14" s="2" t="s">
        <v>15</v>
      </c>
      <c r="B14" s="9" t="s">
        <v>52</v>
      </c>
      <c r="C14" s="7">
        <v>4</v>
      </c>
      <c r="D14" s="3" t="s">
        <v>12</v>
      </c>
    </row>
    <row r="15" spans="1:3" ht="12.75">
      <c r="A15" s="15" t="s">
        <v>53</v>
      </c>
      <c r="B15" s="2"/>
      <c r="C15" s="1"/>
    </row>
    <row r="16" spans="1:5" ht="12.75">
      <c r="A16" s="20" t="s">
        <v>16</v>
      </c>
      <c r="B16" s="21"/>
      <c r="C16" s="16">
        <v>160</v>
      </c>
      <c r="E16" s="5" t="s">
        <v>18</v>
      </c>
    </row>
    <row r="17" spans="1:5" ht="12.75">
      <c r="A17" s="22" t="s">
        <v>17</v>
      </c>
      <c r="B17" s="23"/>
      <c r="C17" s="17">
        <v>60</v>
      </c>
      <c r="E17" s="6" t="s">
        <v>19</v>
      </c>
    </row>
    <row r="18" spans="1:5" ht="12.75">
      <c r="A18" s="22" t="s">
        <v>6</v>
      </c>
      <c r="B18" s="23"/>
      <c r="C18" s="18">
        <f>0.20274*POWER(C16/100,0.725)*POWER(C17,0.425)</f>
        <v>1.6242045059487753</v>
      </c>
      <c r="E18" s="5" t="s">
        <v>22</v>
      </c>
    </row>
    <row r="19" spans="1:5" ht="12.75">
      <c r="A19" s="24" t="s">
        <v>7</v>
      </c>
      <c r="B19" s="25"/>
      <c r="C19" s="19">
        <v>100</v>
      </c>
      <c r="E19" s="5" t="s">
        <v>20</v>
      </c>
    </row>
    <row r="21" ht="12.75">
      <c r="A21" t="s">
        <v>29</v>
      </c>
    </row>
    <row r="22" spans="1:7" ht="12.75">
      <c r="A22" t="s">
        <v>4</v>
      </c>
      <c r="B22" s="3" t="s">
        <v>8</v>
      </c>
      <c r="C22" s="3" t="s">
        <v>9</v>
      </c>
      <c r="D22" s="11" t="s">
        <v>10</v>
      </c>
      <c r="E22" s="3" t="s">
        <v>37</v>
      </c>
      <c r="F22" s="11" t="s">
        <v>38</v>
      </c>
      <c r="G22" s="38" t="s">
        <v>39</v>
      </c>
    </row>
    <row r="23" spans="1:7" ht="12.75">
      <c r="A23" t="str">
        <f>+$A$14</f>
        <v>Dexametasona</v>
      </c>
      <c r="B23" s="7" t="s">
        <v>47</v>
      </c>
      <c r="C23" s="43">
        <v>40</v>
      </c>
      <c r="D23" s="43">
        <f>+C23*$C$19/100</f>
        <v>40</v>
      </c>
      <c r="E23" s="8">
        <f>+D23/C14</f>
        <v>10</v>
      </c>
      <c r="F23" s="4">
        <f>IF(INT(E23)=E23,E23,INT(E23)+1)</f>
        <v>10</v>
      </c>
      <c r="G23" s="3">
        <f>+F23*8</f>
        <v>80</v>
      </c>
    </row>
    <row r="24" ht="13.5" thickBot="1"/>
    <row r="25" spans="1:7" ht="13.5" thickTop="1">
      <c r="A25" s="26" t="s">
        <v>11</v>
      </c>
      <c r="B25" s="35"/>
      <c r="C25" s="27"/>
      <c r="D25" s="27"/>
      <c r="E25" s="28"/>
      <c r="F25" s="13"/>
      <c r="G25" s="13"/>
    </row>
    <row r="26" spans="1:7" ht="12.75">
      <c r="A26" s="29" t="s">
        <v>4</v>
      </c>
      <c r="B26" s="10" t="s">
        <v>5</v>
      </c>
      <c r="C26" s="10" t="s">
        <v>13</v>
      </c>
      <c r="D26" s="10" t="s">
        <v>14</v>
      </c>
      <c r="E26" s="40" t="s">
        <v>40</v>
      </c>
      <c r="F26" s="39"/>
      <c r="G26" s="13"/>
    </row>
    <row r="27" spans="1:7" ht="12.75">
      <c r="A27" s="29" t="str">
        <f>+$A$14</f>
        <v>Dexametasona</v>
      </c>
      <c r="B27" s="10" t="str">
        <f>+B14</f>
        <v>Amp</v>
      </c>
      <c r="C27" s="10">
        <f>+C14</f>
        <v>4</v>
      </c>
      <c r="D27" s="10" t="str">
        <f>+D14</f>
        <v>mg</v>
      </c>
      <c r="E27" s="41">
        <f>+G23</f>
        <v>80</v>
      </c>
      <c r="F27" s="13"/>
      <c r="G27" s="13"/>
    </row>
    <row r="28" spans="1:9" ht="13.5" thickBot="1">
      <c r="A28" s="36" t="s">
        <v>48</v>
      </c>
      <c r="B28" s="32" t="s">
        <v>36</v>
      </c>
      <c r="C28" s="32" t="s">
        <v>49</v>
      </c>
      <c r="D28" s="32" t="s">
        <v>12</v>
      </c>
      <c r="E28" s="42">
        <v>24</v>
      </c>
      <c r="F28" s="13"/>
      <c r="G28" s="13"/>
      <c r="H28" s="13"/>
      <c r="I28" s="13"/>
    </row>
    <row r="29" spans="8:9" ht="14.25" thickBot="1" thickTop="1">
      <c r="H29" s="13"/>
      <c r="I29" s="13"/>
    </row>
    <row r="30" spans="1:9" ht="13.5" thickTop="1">
      <c r="A30" s="26" t="s">
        <v>4</v>
      </c>
      <c r="B30" s="56" t="s">
        <v>28</v>
      </c>
      <c r="C30" s="58" t="s">
        <v>14</v>
      </c>
      <c r="D30" s="56" t="s">
        <v>36</v>
      </c>
      <c r="E30" s="35" t="s">
        <v>42</v>
      </c>
      <c r="F30" s="27"/>
      <c r="G30" s="28"/>
      <c r="H30" s="13"/>
      <c r="I30" s="13"/>
    </row>
    <row r="31" spans="1:9" ht="12.75">
      <c r="A31" s="29" t="str">
        <f>+$A$14</f>
        <v>Dexametasona</v>
      </c>
      <c r="B31" s="44">
        <f>+$D$23</f>
        <v>40</v>
      </c>
      <c r="C31" s="10" t="str">
        <f>+D27</f>
        <v>mg</v>
      </c>
      <c r="D31" s="55" t="s">
        <v>47</v>
      </c>
      <c r="E31" s="12" t="s">
        <v>58</v>
      </c>
      <c r="F31" s="12"/>
      <c r="G31" s="30"/>
      <c r="H31" s="13"/>
      <c r="I31" s="13"/>
    </row>
    <row r="32" spans="1:9" ht="12.75">
      <c r="A32" s="29"/>
      <c r="B32" s="44"/>
      <c r="C32" s="10"/>
      <c r="D32" s="10"/>
      <c r="E32" s="12" t="s">
        <v>59</v>
      </c>
      <c r="F32" s="12"/>
      <c r="G32" s="30"/>
      <c r="H32" s="13"/>
      <c r="I32" s="13"/>
    </row>
    <row r="33" spans="1:9" ht="13.5" thickBot="1">
      <c r="A33" s="57" t="str">
        <f>+A28</f>
        <v>Trimetoprim-Sulfa</v>
      </c>
      <c r="B33" s="31" t="str">
        <f>+C28</f>
        <v>160/800</v>
      </c>
      <c r="C33" s="32" t="str">
        <f>+D28</f>
        <v>mg</v>
      </c>
      <c r="D33" s="32">
        <v>1</v>
      </c>
      <c r="E33" s="33" t="s">
        <v>62</v>
      </c>
      <c r="F33" s="33"/>
      <c r="G33" s="34"/>
      <c r="H33" s="13"/>
      <c r="I33" s="13"/>
    </row>
    <row r="34" ht="13.5" thickTop="1">
      <c r="A34" s="1" t="s">
        <v>25</v>
      </c>
    </row>
    <row r="35" ht="12.75">
      <c r="A35" s="15" t="s">
        <v>60</v>
      </c>
    </row>
    <row r="36" ht="12.75">
      <c r="A36" s="15" t="s">
        <v>61</v>
      </c>
    </row>
    <row r="37" spans="1:6" ht="12.75">
      <c r="A37" s="14" t="s">
        <v>23</v>
      </c>
      <c r="B37" s="14" t="s">
        <v>24</v>
      </c>
      <c r="C37" s="14"/>
      <c r="D37" s="14"/>
      <c r="E37" s="14"/>
      <c r="F37" s="14"/>
    </row>
    <row r="38" spans="1:6" ht="12.75">
      <c r="A38" s="14"/>
      <c r="B38" s="14"/>
      <c r="C38" s="14"/>
      <c r="D38" s="14"/>
      <c r="E38" s="14"/>
      <c r="F38" s="14"/>
    </row>
    <row r="39" ht="12.75">
      <c r="A39" t="s">
        <v>21</v>
      </c>
    </row>
  </sheetData>
  <hyperlinks>
    <hyperlink ref="D2" r:id="rId1" display="www.mauriciolema.com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2004-11-09T03:11:30Z</cp:lastPrinted>
  <dcterms:created xsi:type="dcterms:W3CDTF">2004-10-16T15:27:29Z</dcterms:created>
  <dcterms:modified xsi:type="dcterms:W3CDTF">2005-05-09T14:52:12Z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