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2-CdA Cálculo de dosis" sheetId="1" r:id="rId1"/>
    <sheet name="2-CdA_Prot_Admin" sheetId="2" r:id="rId2"/>
  </sheets>
  <definedNames/>
  <calcPr fullCalcOnLoad="1"/>
</workbook>
</file>

<file path=xl/sharedStrings.xml><?xml version="1.0" encoding="utf-8"?>
<sst xmlns="http://schemas.openxmlformats.org/spreadsheetml/2006/main" count="98" uniqueCount="63">
  <si>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</si>
  <si>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</si>
  <si>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</si>
  <si>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</si>
  <si>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</si>
  <si>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</si>
  <si>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</si>
  <si>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</si>
  <si>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Dosis 100%</t>
  </si>
  <si>
    <t>Dosis Calculada</t>
  </si>
  <si>
    <t>Solicitud de Medicamentos</t>
  </si>
  <si>
    <t>mg</t>
  </si>
  <si>
    <t>Cantidad</t>
  </si>
  <si>
    <t>Unidades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</si>
  <si>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</si>
  <si>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</si>
  <si>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</si>
  <si>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</si>
  <si>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</si>
  <si>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</si>
  <si>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</si>
  <si>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</si>
  <si>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</si>
  <si>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</si>
  <si>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</si>
  <si>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</si>
  <si>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</si>
  <si>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</si>
  <si>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</si>
  <si>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ICD 10:</t>
  </si>
  <si>
    <t>Indicaciones</t>
  </si>
  <si>
    <t>Dexametasona</t>
  </si>
  <si>
    <t>Amp</t>
  </si>
  <si>
    <t>mg/kg</t>
  </si>
  <si>
    <t>Cálculo de dosis por infusión (Número de ampollas y tabletas si aplica)</t>
  </si>
  <si>
    <t>Ondansetrón</t>
  </si>
  <si>
    <t>#Tab-Amp/Ciclo</t>
  </si>
  <si>
    <t>HCL</t>
  </si>
  <si>
    <t>C915</t>
  </si>
  <si>
    <t>Cladribina en infusión continua para leucemia de células peludas</t>
  </si>
  <si>
    <t xml:space="preserve">Cheson BD, Sorensen JM, Vena DA, et al.  </t>
  </si>
  <si>
    <t xml:space="preserve"> J Clin Oncol. 1998 Sep;16(9):3007-15</t>
  </si>
  <si>
    <t xml:space="preserve">Treatment of hairy cell leukemia with 2-chlorodeoxyadenosine via the Group C protocol </t>
  </si>
  <si>
    <t>mechanism of the National Cancer Institute: a report of 979 patients.</t>
  </si>
  <si>
    <t>Tratamiento inicial el leucemia de células peludas (tricoleucemia)</t>
  </si>
  <si>
    <t>Cladribina</t>
  </si>
  <si>
    <t>No. Amp</t>
  </si>
  <si>
    <t>No. Amp/día</t>
  </si>
  <si>
    <t># Amp/ciclo</t>
  </si>
  <si>
    <t>Ver protocolo de administración en hoja adjunta _ 2-CdA_Prot_ Admin</t>
  </si>
  <si>
    <t>Cladribina 0.1 mg/kg por día en infusión continua cada día, días 1-7</t>
  </si>
  <si>
    <t>Ciclo único (si no hay respuesta se puede repetir en el día + 90</t>
  </si>
  <si>
    <t>IV antes de la quimioterapia día 1, 2, 3, 4, 5, 6 y 7</t>
  </si>
  <si>
    <t>En SSN 500 cc Infusión continua intravenosa de 24 horas</t>
  </si>
  <si>
    <t>días 1, 2, 3, 4, 5, 6, y 7</t>
  </si>
  <si>
    <t>Hospitalizar</t>
  </si>
  <si>
    <t>Dieta libre</t>
  </si>
  <si>
    <t>Alopurinol 600 mg vía oral cada día</t>
  </si>
  <si>
    <t>Prehidratar con 2000 mL de SSN con bicarbonato 1 amp / 500 mL</t>
  </si>
  <si>
    <t>Hemograma con diferencial y plaquetas cada día</t>
  </si>
  <si>
    <t>Al ingreso: Hemograma completo, ácido úrico, creatinina, Na, K, Cloro</t>
  </si>
  <si>
    <t>Protocolo de administración de quimioterapia</t>
  </si>
  <si>
    <t>Órdenes Médicas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</si>
</sst>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0" borderId="0" xfId="15" applyAlignment="1">
      <alignment/>
    </xf>
    <xf numFmtId="0" fontId="13" fillId="0" borderId="0" xfId="0" applyFont="1" applyAlignment="1">
      <alignment/>
    </xf>
    <xf numFmtId="0" fontId="14" fillId="2" borderId="0" xfId="0" applyFont="1" applyFill="1" applyBorder="1" applyAlignment="1">
      <alignment horizontal="left"/>
    </xf>
    <xf numFmtId="0" fontId="2" fillId="2" borderId="16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1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0" fillId="3" borderId="15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32" sqref="A32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34"/>
      <c r="B1" s="34"/>
      <c r="C1" s="35"/>
      <c r="D1" s="36" t="s">
        <v>27</v>
      </c>
      <c r="E1" s="34"/>
      <c r="F1" s="34"/>
      <c r="G1" s="34"/>
    </row>
    <row r="2" spans="1:7" ht="12.75">
      <c r="A2" s="37"/>
      <c r="B2" s="37"/>
      <c r="C2" s="37"/>
      <c r="D2" s="38" t="s">
        <v>28</v>
      </c>
      <c r="E2" s="37"/>
      <c r="F2" s="37"/>
      <c r="G2" s="37"/>
    </row>
    <row r="3" spans="1:7" ht="12.75">
      <c r="A3" s="41" t="s">
        <v>29</v>
      </c>
      <c r="B3" s="41" t="s">
        <v>38</v>
      </c>
      <c r="C3" s="39"/>
      <c r="D3" s="39"/>
      <c r="E3" s="39"/>
      <c r="F3" s="39"/>
      <c r="G3" s="40" t="s">
        <v>37</v>
      </c>
    </row>
    <row r="4" ht="12.75">
      <c r="A4" s="1" t="s">
        <v>25</v>
      </c>
    </row>
    <row r="5" spans="1:3" ht="12.75">
      <c r="A5" t="s">
        <v>0</v>
      </c>
      <c r="C5" s="1" t="s">
        <v>39</v>
      </c>
    </row>
    <row r="6" spans="1:3" ht="12.75">
      <c r="A6" t="s">
        <v>1</v>
      </c>
      <c r="C6" t="s">
        <v>39</v>
      </c>
    </row>
    <row r="7" spans="1:3" ht="12.75">
      <c r="A7" t="s">
        <v>2</v>
      </c>
      <c r="C7" s="55" t="s">
        <v>40</v>
      </c>
    </row>
    <row r="8" ht="13.5">
      <c r="C8" s="43" t="s">
        <v>42</v>
      </c>
    </row>
    <row r="9" ht="13.5">
      <c r="C9" s="43" t="s">
        <v>43</v>
      </c>
    </row>
    <row r="10" ht="12.75">
      <c r="C10" s="32" t="s">
        <v>41</v>
      </c>
    </row>
    <row r="11" spans="1:3" ht="12.75">
      <c r="A11" t="s">
        <v>24</v>
      </c>
      <c r="C11" s="32" t="s">
        <v>44</v>
      </c>
    </row>
    <row r="12" ht="13.5">
      <c r="C12" s="42"/>
    </row>
    <row r="13" ht="12.75">
      <c r="A13" t="s">
        <v>3</v>
      </c>
    </row>
    <row r="14" spans="1:4" ht="12.75">
      <c r="A14" t="s">
        <v>4</v>
      </c>
      <c r="B14" s="3" t="s">
        <v>5</v>
      </c>
      <c r="C14" s="3" t="s">
        <v>12</v>
      </c>
      <c r="D14" s="3" t="s">
        <v>13</v>
      </c>
    </row>
    <row r="15" spans="1:4" ht="12.75">
      <c r="A15" t="s">
        <v>45</v>
      </c>
      <c r="B15" s="3" t="s">
        <v>32</v>
      </c>
      <c r="C15" s="7">
        <v>10</v>
      </c>
      <c r="D15" s="3" t="s">
        <v>11</v>
      </c>
    </row>
    <row r="16" spans="1:3" ht="12.75">
      <c r="A16" s="2"/>
      <c r="B16" s="2"/>
      <c r="C16" s="1"/>
    </row>
    <row r="17" spans="1:5" ht="12.75">
      <c r="A17" s="17" t="s">
        <v>14</v>
      </c>
      <c r="B17" s="18"/>
      <c r="C17" s="13">
        <v>160</v>
      </c>
      <c r="E17" s="5" t="s">
        <v>16</v>
      </c>
    </row>
    <row r="18" spans="1:5" ht="12.75">
      <c r="A18" s="19" t="s">
        <v>15</v>
      </c>
      <c r="B18" s="20"/>
      <c r="C18" s="14">
        <v>60</v>
      </c>
      <c r="E18" s="6" t="s">
        <v>17</v>
      </c>
    </row>
    <row r="19" spans="1:5" ht="12.75">
      <c r="A19" s="19" t="s">
        <v>6</v>
      </c>
      <c r="B19" s="20"/>
      <c r="C19" s="15">
        <f>0.20274*POWER(C17/100,0.725)*POWER(C18,0.425)</f>
        <v>1.6242045059487753</v>
      </c>
      <c r="E19" s="5" t="s">
        <v>20</v>
      </c>
    </row>
    <row r="20" spans="1:5" ht="12.75">
      <c r="A20" s="21" t="s">
        <v>7</v>
      </c>
      <c r="B20" s="22"/>
      <c r="C20" s="16">
        <v>100</v>
      </c>
      <c r="E20" s="5" t="s">
        <v>18</v>
      </c>
    </row>
    <row r="22" ht="12.75">
      <c r="A22" t="s">
        <v>34</v>
      </c>
    </row>
    <row r="23" spans="1:7" ht="12.75">
      <c r="A23" s="1" t="s">
        <v>4</v>
      </c>
      <c r="B23" s="7" t="s">
        <v>33</v>
      </c>
      <c r="C23" s="7" t="s">
        <v>8</v>
      </c>
      <c r="D23" s="46" t="s">
        <v>9</v>
      </c>
      <c r="E23" s="46" t="s">
        <v>46</v>
      </c>
      <c r="F23" s="46" t="s">
        <v>47</v>
      </c>
      <c r="G23" s="46" t="s">
        <v>48</v>
      </c>
    </row>
    <row r="24" spans="1:7" ht="12.75">
      <c r="A24" t="str">
        <f>+A15</f>
        <v>Cladribina</v>
      </c>
      <c r="B24" s="8">
        <v>0.1</v>
      </c>
      <c r="C24" s="7">
        <f>+B24*C18</f>
        <v>6</v>
      </c>
      <c r="D24" s="8">
        <f>+C24*C20/100</f>
        <v>6</v>
      </c>
      <c r="E24" s="3">
        <f>+D24/C15</f>
        <v>0.6</v>
      </c>
      <c r="F24" s="4">
        <f>IF(INT(E24)=E24,E24,INT(E24)+1)</f>
        <v>1</v>
      </c>
      <c r="G24" s="47">
        <f>+F24*7</f>
        <v>7</v>
      </c>
    </row>
    <row r="25" ht="13.5" thickBot="1"/>
    <row r="26" spans="1:7" ht="13.5" thickTop="1">
      <c r="A26" s="23" t="s">
        <v>10</v>
      </c>
      <c r="B26" s="30"/>
      <c r="C26" s="24"/>
      <c r="D26" s="24"/>
      <c r="E26" s="25"/>
      <c r="F26" s="10"/>
      <c r="G26" s="10"/>
    </row>
    <row r="27" spans="1:7" ht="12.75">
      <c r="A27" s="49" t="s">
        <v>4</v>
      </c>
      <c r="B27" s="50" t="s">
        <v>5</v>
      </c>
      <c r="C27" s="50" t="s">
        <v>12</v>
      </c>
      <c r="D27" s="50" t="s">
        <v>13</v>
      </c>
      <c r="E27" s="51" t="s">
        <v>36</v>
      </c>
      <c r="F27" s="33"/>
      <c r="G27" s="10"/>
    </row>
    <row r="28" spans="1:7" ht="12.75">
      <c r="A28" s="26" t="s">
        <v>31</v>
      </c>
      <c r="B28" s="9" t="s">
        <v>32</v>
      </c>
      <c r="C28" s="9">
        <v>4</v>
      </c>
      <c r="D28" s="9" t="s">
        <v>11</v>
      </c>
      <c r="E28" s="44">
        <v>35</v>
      </c>
      <c r="F28" s="33"/>
      <c r="G28" s="10"/>
    </row>
    <row r="29" spans="1:7" ht="12.75">
      <c r="A29" s="26" t="s">
        <v>35</v>
      </c>
      <c r="B29" s="9" t="s">
        <v>32</v>
      </c>
      <c r="C29" s="9">
        <v>8</v>
      </c>
      <c r="D29" s="9" t="s">
        <v>11</v>
      </c>
      <c r="E29" s="44">
        <v>7</v>
      </c>
      <c r="F29" s="33"/>
      <c r="G29" s="10"/>
    </row>
    <row r="30" spans="1:7" ht="13.5" thickBot="1">
      <c r="A30" s="31" t="str">
        <f>+A15</f>
        <v>Cladribina</v>
      </c>
      <c r="B30" s="28" t="str">
        <f>+B15</f>
        <v>Amp</v>
      </c>
      <c r="C30" s="28">
        <f>+C15</f>
        <v>10</v>
      </c>
      <c r="D30" s="28" t="str">
        <f>+D15</f>
        <v>mg</v>
      </c>
      <c r="E30" s="48">
        <f>+G24</f>
        <v>7</v>
      </c>
      <c r="F30" s="33"/>
      <c r="G30" s="10"/>
    </row>
    <row r="31" spans="8:9" ht="13.5" thickTop="1">
      <c r="H31" s="10"/>
      <c r="I31" s="10"/>
    </row>
    <row r="32" spans="1:9" ht="12.75">
      <c r="A32" s="54" t="s">
        <v>49</v>
      </c>
      <c r="B32" s="1"/>
      <c r="C32" s="1"/>
      <c r="D32" s="1"/>
      <c r="E32" s="1"/>
      <c r="H32" s="10"/>
      <c r="I32" s="10"/>
    </row>
    <row r="33" spans="1:9" ht="12.75">
      <c r="A33" s="1" t="s">
        <v>23</v>
      </c>
      <c r="H33" s="10"/>
      <c r="I33" s="10"/>
    </row>
    <row r="34" spans="1:9" ht="12.75">
      <c r="A34" s="12" t="s">
        <v>50</v>
      </c>
      <c r="H34" s="10"/>
      <c r="I34" s="10"/>
    </row>
    <row r="35" spans="1:9" ht="12.75">
      <c r="A35" s="11" t="s">
        <v>21</v>
      </c>
      <c r="B35" s="11" t="s">
        <v>22</v>
      </c>
      <c r="C35" s="11"/>
      <c r="D35" s="11"/>
      <c r="E35" s="11"/>
      <c r="F35" s="11"/>
      <c r="H35" s="10"/>
      <c r="I35" s="10"/>
    </row>
    <row r="36" spans="1:9" ht="12.75">
      <c r="A36" s="11"/>
      <c r="B36" s="11"/>
      <c r="C36" s="11"/>
      <c r="D36" s="11"/>
      <c r="E36" s="11"/>
      <c r="F36" s="11"/>
      <c r="H36" s="10"/>
      <c r="I36" s="10"/>
    </row>
    <row r="37" spans="1:9" ht="12.75">
      <c r="A37" t="s">
        <v>19</v>
      </c>
      <c r="H37" s="10"/>
      <c r="I37" s="10"/>
    </row>
    <row r="38" spans="8:9" ht="12.75">
      <c r="H38" s="10"/>
      <c r="I38" s="10"/>
    </row>
    <row r="39" spans="8:9" ht="12.75">
      <c r="H39" s="10"/>
      <c r="I39" s="10"/>
    </row>
  </sheetData>
  <hyperlinks>
    <hyperlink ref="D2" r:id="rId1" display="www.mauriciolema.com"/>
    <hyperlink ref="A32" location="'2-CdA_Prot_Admin'!A1" display="Ver protocolo de administración en hoja adjunta _ 2-CdA_Prot_ Admin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D6" sqref="D6"/>
    </sheetView>
  </sheetViews>
  <sheetFormatPr defaultColWidth="11.421875" defaultRowHeight="12.75"/>
  <cols>
    <col min="1" max="1" width="13.7109375" style="0" customWidth="1"/>
    <col min="2" max="2" width="9.00390625" style="0" customWidth="1"/>
    <col min="3" max="3" width="10.28125" style="0" customWidth="1"/>
  </cols>
  <sheetData>
    <row r="1" spans="1:7" ht="15.75">
      <c r="A1" s="34"/>
      <c r="B1" s="34"/>
      <c r="C1" s="35"/>
      <c r="D1" s="36" t="s">
        <v>27</v>
      </c>
      <c r="E1" s="34"/>
      <c r="F1" s="34"/>
      <c r="G1" s="34"/>
    </row>
    <row r="2" spans="1:7" ht="12.75">
      <c r="A2" s="37"/>
      <c r="B2" s="37"/>
      <c r="C2" s="37"/>
      <c r="D2" s="38" t="s">
        <v>28</v>
      </c>
      <c r="E2" s="37"/>
      <c r="F2" s="37"/>
      <c r="G2" s="37"/>
    </row>
    <row r="3" spans="1:7" ht="12.75">
      <c r="A3" s="41" t="s">
        <v>29</v>
      </c>
      <c r="B3" s="41" t="s">
        <v>38</v>
      </c>
      <c r="C3" s="39"/>
      <c r="D3" s="39"/>
      <c r="E3" s="39"/>
      <c r="F3" s="39"/>
      <c r="G3" s="40" t="s">
        <v>37</v>
      </c>
    </row>
    <row r="4" ht="12.75">
      <c r="A4" s="1" t="s">
        <v>25</v>
      </c>
    </row>
    <row r="5" spans="1:2" ht="12.75">
      <c r="A5" t="s">
        <v>0</v>
      </c>
      <c r="B5" s="1" t="s">
        <v>39</v>
      </c>
    </row>
    <row r="6" spans="1:2" ht="12.75">
      <c r="A6" t="s">
        <v>1</v>
      </c>
      <c r="B6" t="s">
        <v>39</v>
      </c>
    </row>
    <row r="7" spans="1:2" ht="12.75">
      <c r="A7" t="s">
        <v>2</v>
      </c>
      <c r="B7" s="55" t="s">
        <v>40</v>
      </c>
    </row>
    <row r="8" ht="13.5">
      <c r="B8" s="43" t="s">
        <v>42</v>
      </c>
    </row>
    <row r="9" ht="13.5">
      <c r="B9" s="43" t="s">
        <v>43</v>
      </c>
    </row>
    <row r="10" ht="12.75">
      <c r="B10" s="32" t="s">
        <v>41</v>
      </c>
    </row>
    <row r="11" spans="1:2" ht="12.75">
      <c r="A11" t="s">
        <v>24</v>
      </c>
      <c r="B11" s="32" t="s">
        <v>44</v>
      </c>
    </row>
    <row r="12" ht="13.5" thickBot="1"/>
    <row r="13" spans="1:7" ht="13.5" thickTop="1">
      <c r="A13" s="23" t="s">
        <v>62</v>
      </c>
      <c r="B13" s="24"/>
      <c r="C13" s="24"/>
      <c r="D13" s="24"/>
      <c r="E13" s="24"/>
      <c r="F13" s="24"/>
      <c r="G13" s="25"/>
    </row>
    <row r="14" spans="1:7" ht="12.75">
      <c r="A14" s="64" t="s">
        <v>55</v>
      </c>
      <c r="B14" s="52"/>
      <c r="C14" s="52"/>
      <c r="D14" s="52"/>
      <c r="E14" s="52"/>
      <c r="F14" s="52"/>
      <c r="G14" s="27"/>
    </row>
    <row r="15" spans="1:7" ht="12.75">
      <c r="A15" s="64" t="s">
        <v>56</v>
      </c>
      <c r="B15" s="52"/>
      <c r="C15" s="52"/>
      <c r="D15" s="52"/>
      <c r="E15" s="52"/>
      <c r="F15" s="52"/>
      <c r="G15" s="27"/>
    </row>
    <row r="16" spans="1:7" ht="12.75">
      <c r="A16" s="64" t="s">
        <v>57</v>
      </c>
      <c r="B16" s="52"/>
      <c r="C16" s="52"/>
      <c r="D16" s="52"/>
      <c r="E16" s="52"/>
      <c r="F16" s="52"/>
      <c r="G16" s="27"/>
    </row>
    <row r="17" spans="1:7" ht="12.75">
      <c r="A17" s="64" t="s">
        <v>58</v>
      </c>
      <c r="B17" s="52"/>
      <c r="C17" s="52"/>
      <c r="D17" s="52"/>
      <c r="E17" s="52"/>
      <c r="F17" s="52"/>
      <c r="G17" s="27"/>
    </row>
    <row r="18" spans="1:7" ht="12.75">
      <c r="A18" s="64" t="s">
        <v>60</v>
      </c>
      <c r="B18" s="52"/>
      <c r="C18" s="52"/>
      <c r="D18" s="52"/>
      <c r="E18" s="52"/>
      <c r="F18" s="52"/>
      <c r="G18" s="27"/>
    </row>
    <row r="19" spans="1:7" ht="12.75">
      <c r="A19" s="64" t="s">
        <v>59</v>
      </c>
      <c r="B19" s="52"/>
      <c r="C19" s="52"/>
      <c r="D19" s="52"/>
      <c r="E19" s="52"/>
      <c r="F19" s="52"/>
      <c r="G19" s="27"/>
    </row>
    <row r="20" spans="1:7" ht="12.75">
      <c r="A20" s="49" t="s">
        <v>61</v>
      </c>
      <c r="B20" s="52"/>
      <c r="C20" s="52"/>
      <c r="D20" s="52"/>
      <c r="E20" s="52"/>
      <c r="F20" s="52"/>
      <c r="G20" s="27"/>
    </row>
    <row r="21" spans="1:7" ht="12.75">
      <c r="A21" s="49" t="s">
        <v>4</v>
      </c>
      <c r="B21" s="50" t="s">
        <v>26</v>
      </c>
      <c r="C21" s="58" t="s">
        <v>13</v>
      </c>
      <c r="D21" s="59" t="s">
        <v>30</v>
      </c>
      <c r="E21" s="52"/>
      <c r="F21" s="52"/>
      <c r="G21" s="27"/>
    </row>
    <row r="22" spans="1:7" ht="12.75">
      <c r="A22" s="49" t="str">
        <f>+'2-CdA Cálculo de dosis'!A28</f>
        <v>Dexametasona</v>
      </c>
      <c r="B22" s="53">
        <v>20</v>
      </c>
      <c r="C22" s="53" t="str">
        <f>+'2-CdA Cálculo de dosis'!D28</f>
        <v>mg</v>
      </c>
      <c r="D22" s="45" t="s">
        <v>52</v>
      </c>
      <c r="E22" s="52"/>
      <c r="F22" s="52"/>
      <c r="G22" s="27"/>
    </row>
    <row r="23" spans="1:7" ht="12.75">
      <c r="A23" s="49" t="str">
        <f>+'2-CdA Cálculo de dosis'!A29</f>
        <v>Ondansetrón</v>
      </c>
      <c r="B23" s="53">
        <v>8</v>
      </c>
      <c r="C23" s="53" t="str">
        <f>+'2-CdA Cálculo de dosis'!D29</f>
        <v>mg</v>
      </c>
      <c r="D23" s="45" t="s">
        <v>52</v>
      </c>
      <c r="E23" s="45"/>
      <c r="F23" s="52"/>
      <c r="G23" s="27"/>
    </row>
    <row r="24" spans="1:7" ht="12.75">
      <c r="A24" s="49" t="str">
        <f>+'2-CdA Cálculo de dosis'!A30</f>
        <v>Cladribina</v>
      </c>
      <c r="B24" s="53">
        <f>+'2-CdA Cálculo de dosis'!D24</f>
        <v>6</v>
      </c>
      <c r="C24" s="53" t="str">
        <f>+'2-CdA Cálculo de dosis'!D30</f>
        <v>mg</v>
      </c>
      <c r="D24" s="56" t="s">
        <v>53</v>
      </c>
      <c r="E24" s="45"/>
      <c r="F24" s="52"/>
      <c r="G24" s="27"/>
    </row>
    <row r="25" spans="1:7" ht="13.5" thickBot="1">
      <c r="A25" s="57"/>
      <c r="B25" s="60"/>
      <c r="C25" s="60"/>
      <c r="D25" s="61" t="s">
        <v>54</v>
      </c>
      <c r="E25" s="62"/>
      <c r="F25" s="63"/>
      <c r="G25" s="29"/>
    </row>
    <row r="26" spans="1:7" ht="14.25" thickBot="1" thickTop="1">
      <c r="A26" s="65" t="s">
        <v>51</v>
      </c>
      <c r="B26" s="66"/>
      <c r="C26" s="67"/>
      <c r="D26" s="66"/>
      <c r="E26" s="68"/>
      <c r="F26" s="68"/>
      <c r="G26" s="69"/>
    </row>
    <row r="27" ht="13.5" thickTop="1">
      <c r="A27" s="1" t="s">
        <v>23</v>
      </c>
    </row>
    <row r="28" ht="12.75">
      <c r="A28" s="12" t="s">
        <v>50</v>
      </c>
    </row>
    <row r="29" spans="1:6" ht="12.75">
      <c r="A29" s="11" t="s">
        <v>21</v>
      </c>
      <c r="B29" s="11" t="s">
        <v>22</v>
      </c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ht="12.75">
      <c r="A31" t="s">
        <v>19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2005-05-09T14:12:03Z</cp:lastPrinted>
  <dcterms:created xsi:type="dcterms:W3CDTF">2004-10-16T15:27:29Z</dcterms:created>
  <dcterms:modified xsi:type="dcterms:W3CDTF">2005-05-23T02:15:38Z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