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355" windowHeight="8955" activeTab="0"/>
  </bookViews>
  <sheets>
    <sheet name="IFN alpha CML" sheetId="1" r:id="rId1"/>
    <sheet name="IFN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<sst xmlns="http://schemas.openxmlformats.org/spreadsheetml/2006/main" count="108" uniqueCount="89">
  <si>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>Esquema:</t>
  </si>
  <si>
    <t>Descripción</t>
  </si>
  <si>
    <t>Referencia</t>
  </si>
  <si>
    <t>Presentaciones</t>
  </si>
  <si>
    <t>Amp</t>
  </si>
  <si>
    <t>Medicamento</t>
  </si>
  <si>
    <t>Presentación</t>
  </si>
  <si>
    <t>Superficie corporal (m2)</t>
  </si>
  <si>
    <t>Intensidad de dosis (%)</t>
  </si>
  <si>
    <t>Solicitud de Medicamentos</t>
  </si>
  <si>
    <t>mg</t>
  </si>
  <si>
    <t>Cantidad</t>
  </si>
  <si>
    <t>Unidades</t>
  </si>
  <si>
    <t>Protocolo de Administración</t>
  </si>
  <si>
    <t>Premedicación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</si>
  <si>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</si>
  <si>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</si>
  <si>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</si>
  <si>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</si>
  <si>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</si>
  <si>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</si>
  <si>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</si>
  <si>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</si>
  <si>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</si>
  <si>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Indicación</t>
  </si>
  <si>
    <t>NOMBRE PACIENTE (IDENTIFICACIÓN)</t>
  </si>
  <si>
    <t>Dosis</t>
  </si>
  <si>
    <t>millones UI</t>
  </si>
  <si>
    <t>Interferón alfa 2b</t>
  </si>
  <si>
    <t>Acetaminofén</t>
  </si>
  <si>
    <t>Tab</t>
  </si>
  <si>
    <t>Mauricio Lema Medina MD</t>
  </si>
  <si>
    <t>www.mauriciolema.com</t>
  </si>
  <si>
    <t>CML</t>
  </si>
  <si>
    <t>Interferón alfa 2b para Leucemia Mieloide Crónica</t>
  </si>
  <si>
    <t>Esquema Estándar</t>
  </si>
  <si>
    <t>Leucemia Mieloide crónica - Fase Crónica</t>
  </si>
  <si>
    <t>Hidroxiúrea</t>
  </si>
  <si>
    <t>Leucocitos (k/uL)</t>
  </si>
  <si>
    <t xml:space="preserve"> Entrar el recuento de leucocitos </t>
  </si>
  <si>
    <t>mg/kg</t>
  </si>
  <si>
    <t>millones UI/m2</t>
  </si>
  <si>
    <t>Dosis / día</t>
  </si>
  <si>
    <t>Unidades / mes</t>
  </si>
  <si>
    <t>Redondeado</t>
  </si>
  <si>
    <t>*</t>
  </si>
  <si>
    <t>* Se genera dosis para 7 días de hidroxiúrea (para obtener leucocitos menores de 20k/uL</t>
  </si>
  <si>
    <t>para disminuir los efectos adversos asociados al interferón alfa</t>
  </si>
  <si>
    <t>Amitriptilina</t>
  </si>
  <si>
    <t># Unidades/Ciclo</t>
  </si>
  <si>
    <t>Tomar antes del interferón en las noches</t>
  </si>
  <si>
    <t>cada día, en dosis divididas (vía oral)</t>
  </si>
  <si>
    <t>SC cada noche, iniciar cuando leucocitos &lt; 20 k/uL</t>
  </si>
  <si>
    <t>(Citorreducción inicial con hidroxiúrea)</t>
  </si>
  <si>
    <t>Administrar por 7 días</t>
  </si>
  <si>
    <t>En las semana 1 y 2</t>
  </si>
  <si>
    <t>En las semanas 3 en adelante:</t>
  </si>
  <si>
    <t>SC cada noche</t>
  </si>
  <si>
    <t>Bases</t>
  </si>
  <si>
    <t>Si leucocitosis &gt; 20 k/uL iniciar con hidroxiúrea (50 mg/kg/día), se repite hemograma cada 3 días hasta que leucocitos &lt; 20k/uL</t>
  </si>
  <si>
    <t>Iniciar interferon con dosis baja (3 millones de Unidades) por 3-7 días - mientras se acostumbra</t>
  </si>
  <si>
    <t>Posteriormente incrementar a la dosis recomendada 5 millones de unidades / m2 SC / IM cada día</t>
  </si>
  <si>
    <t>Evaluación de la respuesta</t>
  </si>
  <si>
    <t>Respuesta hematológica: a los 3 meses</t>
  </si>
  <si>
    <t>Respuesta citogenética: a los 6 meses.</t>
  </si>
  <si>
    <t>Respuesta citogenética mayor: &lt; 35% de las metafases con Ph(+).</t>
  </si>
  <si>
    <t>Toxicidad</t>
  </si>
  <si>
    <t>Temprana</t>
  </si>
  <si>
    <t>Fiebre</t>
  </si>
  <si>
    <t>Escafríos</t>
  </si>
  <si>
    <t>Mialgias</t>
  </si>
  <si>
    <t>Fatiga</t>
  </si>
  <si>
    <t>Cefalea</t>
  </si>
  <si>
    <t>Dolor óseo</t>
  </si>
  <si>
    <t>Tardía</t>
  </si>
  <si>
    <t>Elevación de las enzimas hepática</t>
  </si>
  <si>
    <t>Alopecia</t>
  </si>
  <si>
    <t>Hemólisis</t>
  </si>
  <si>
    <t>Hipotiroidismo</t>
  </si>
  <si>
    <t>Neurológico</t>
  </si>
  <si>
    <t>Disminución de la concentración</t>
  </si>
  <si>
    <t>Disminución de la memoria reciente</t>
  </si>
  <si>
    <t>Pérdida de las funciones cognitivas</t>
  </si>
  <si>
    <t>Depresión</t>
  </si>
  <si>
    <t>Parkinsonismo</t>
  </si>
  <si>
    <t>Reacción psicótico</t>
  </si>
  <si>
    <t>Ataxia</t>
  </si>
  <si>
    <t>Insomnio</t>
  </si>
  <si>
    <t>* Taquifilaxis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</si>
</sst>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1" fontId="0" fillId="2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8" fillId="4" borderId="0" xfId="15" applyFont="1" applyFill="1" applyAlignment="1">
      <alignment horizontal="center"/>
    </xf>
    <xf numFmtId="0" fontId="0" fillId="5" borderId="0" xfId="0" applyFill="1" applyAlignment="1">
      <alignment/>
    </xf>
    <xf numFmtId="0" fontId="9" fillId="5" borderId="0" xfId="0" applyFont="1" applyFill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6.7109375" style="0" customWidth="1"/>
    <col min="4" max="4" width="12.00390625" style="0" customWidth="1"/>
    <col min="5" max="5" width="14.140625" style="0" customWidth="1"/>
    <col min="7" max="7" width="10.7109375" style="0" customWidth="1"/>
  </cols>
  <sheetData>
    <row r="1" spans="1:7" ht="15.75">
      <c r="A1" s="46"/>
      <c r="B1" s="46"/>
      <c r="C1" s="47"/>
      <c r="D1" s="48" t="s">
        <v>31</v>
      </c>
      <c r="E1" s="46"/>
      <c r="F1" s="46"/>
      <c r="G1" s="46"/>
    </row>
    <row r="2" spans="1:7" ht="12.75">
      <c r="A2" s="49"/>
      <c r="B2" s="49"/>
      <c r="C2" s="49"/>
      <c r="D2" s="50" t="s">
        <v>32</v>
      </c>
      <c r="E2" s="49"/>
      <c r="F2" s="49"/>
      <c r="G2" s="49"/>
    </row>
    <row r="3" spans="1:7" ht="12.75">
      <c r="A3" s="51"/>
      <c r="B3" s="51"/>
      <c r="C3" s="51"/>
      <c r="D3" s="51"/>
      <c r="E3" s="51"/>
      <c r="F3" s="51"/>
      <c r="G3" s="52" t="s">
        <v>33</v>
      </c>
    </row>
    <row r="4" ht="12.75">
      <c r="A4" s="1" t="s">
        <v>25</v>
      </c>
    </row>
    <row r="5" spans="1:3" ht="12.75">
      <c r="A5" t="s">
        <v>0</v>
      </c>
      <c r="C5" s="1" t="s">
        <v>34</v>
      </c>
    </row>
    <row r="6" spans="1:3" ht="12.75">
      <c r="A6" t="s">
        <v>1</v>
      </c>
      <c r="C6" t="s">
        <v>35</v>
      </c>
    </row>
    <row r="7" ht="12.75">
      <c r="A7" t="s">
        <v>2</v>
      </c>
    </row>
    <row r="8" spans="1:3" ht="12.75">
      <c r="A8" t="s">
        <v>24</v>
      </c>
      <c r="C8" t="s">
        <v>36</v>
      </c>
    </row>
    <row r="10" ht="12.75">
      <c r="A10" s="1" t="s">
        <v>3</v>
      </c>
    </row>
    <row r="11" spans="1:4" ht="12.75">
      <c r="A11" t="s">
        <v>5</v>
      </c>
      <c r="B11" s="3" t="s">
        <v>6</v>
      </c>
      <c r="C11" s="3" t="s">
        <v>11</v>
      </c>
      <c r="D11" s="3" t="s">
        <v>12</v>
      </c>
    </row>
    <row r="12" spans="1:4" ht="12.75">
      <c r="A12" t="s">
        <v>37</v>
      </c>
      <c r="B12" s="3" t="s">
        <v>30</v>
      </c>
      <c r="C12" s="6">
        <v>500</v>
      </c>
      <c r="D12" s="11" t="s">
        <v>10</v>
      </c>
    </row>
    <row r="13" spans="1:4" ht="12.75">
      <c r="A13" t="s">
        <v>28</v>
      </c>
      <c r="B13" s="3" t="s">
        <v>4</v>
      </c>
      <c r="C13" s="6">
        <v>30</v>
      </c>
      <c r="D13" s="11" t="s">
        <v>27</v>
      </c>
    </row>
    <row r="14" spans="1:3" ht="12.75">
      <c r="A14" s="2"/>
      <c r="B14" s="2"/>
      <c r="C14" s="1"/>
    </row>
    <row r="15" spans="1:5" ht="12.75">
      <c r="A15" s="53" t="s">
        <v>15</v>
      </c>
      <c r="B15" s="54"/>
      <c r="C15" s="55">
        <v>160</v>
      </c>
      <c r="E15" s="4" t="s">
        <v>17</v>
      </c>
    </row>
    <row r="16" spans="1:5" ht="12.75">
      <c r="A16" s="53" t="s">
        <v>16</v>
      </c>
      <c r="B16" s="54"/>
      <c r="C16" s="55">
        <v>56</v>
      </c>
      <c r="E16" s="5" t="s">
        <v>18</v>
      </c>
    </row>
    <row r="17" spans="1:5" ht="12.75">
      <c r="A17" s="53" t="s">
        <v>7</v>
      </c>
      <c r="B17" s="54"/>
      <c r="C17" s="56">
        <f>0.20274*POWER(C15/100,0.725)*POWER(C16,0.425)</f>
        <v>1.5772710824040208</v>
      </c>
      <c r="E17" s="4" t="s">
        <v>21</v>
      </c>
    </row>
    <row r="18" spans="1:5" ht="12.75">
      <c r="A18" s="53" t="s">
        <v>8</v>
      </c>
      <c r="B18" s="54"/>
      <c r="C18" s="55">
        <v>100</v>
      </c>
      <c r="E18" s="4" t="s">
        <v>19</v>
      </c>
    </row>
    <row r="19" spans="1:5" ht="12.75">
      <c r="A19" s="53" t="s">
        <v>38</v>
      </c>
      <c r="B19" s="54"/>
      <c r="C19" s="55">
        <v>50</v>
      </c>
      <c r="E19" s="4" t="s">
        <v>39</v>
      </c>
    </row>
    <row r="20" spans="1:5" ht="12.75">
      <c r="A20" s="42"/>
      <c r="B20" s="15"/>
      <c r="C20" s="15"/>
      <c r="E20" s="4"/>
    </row>
    <row r="21" spans="1:6" ht="12.75">
      <c r="A21" s="42" t="s">
        <v>5</v>
      </c>
      <c r="B21" s="15" t="s">
        <v>26</v>
      </c>
      <c r="C21" s="15" t="s">
        <v>12</v>
      </c>
      <c r="D21" s="6" t="s">
        <v>42</v>
      </c>
      <c r="E21" s="57" t="s">
        <v>43</v>
      </c>
      <c r="F21" s="57" t="s">
        <v>44</v>
      </c>
    </row>
    <row r="22" spans="1:7" ht="12.75">
      <c r="A22" s="42" t="str">
        <f>+A12</f>
        <v>Hidroxiúrea</v>
      </c>
      <c r="B22" s="15">
        <v>50</v>
      </c>
      <c r="C22" s="44" t="s">
        <v>40</v>
      </c>
      <c r="D22" s="3">
        <f>IF(C19&gt;20,(B22*C16*C18/100),0)</f>
        <v>2800</v>
      </c>
      <c r="E22" s="59">
        <f>+D22*7/C12</f>
        <v>39.2</v>
      </c>
      <c r="F22" s="3">
        <f>IF(INT(E22)=E22,E22,INT(E22)+1)</f>
        <v>40</v>
      </c>
      <c r="G22" t="s">
        <v>45</v>
      </c>
    </row>
    <row r="23" spans="1:6" ht="12.75">
      <c r="A23" s="42" t="str">
        <f>+A13</f>
        <v>Interferón alfa 2b</v>
      </c>
      <c r="B23" s="6">
        <v>5</v>
      </c>
      <c r="C23" s="11" t="s">
        <v>41</v>
      </c>
      <c r="D23" s="58">
        <f>+B23*C17*C18/100</f>
        <v>7.886355412020105</v>
      </c>
      <c r="E23" s="3">
        <f>+D23*30/C13</f>
        <v>7.886355412020105</v>
      </c>
      <c r="F23" s="3">
        <f>IF(INT(E23)=E23,E23,INT(E23)+1)</f>
        <v>8</v>
      </c>
    </row>
    <row r="24" spans="1:6" ht="12.75">
      <c r="A24" s="60" t="s">
        <v>46</v>
      </c>
      <c r="B24" s="6"/>
      <c r="C24" s="11"/>
      <c r="D24" s="58"/>
      <c r="E24" s="3"/>
      <c r="F24" s="3"/>
    </row>
    <row r="25" spans="1:6" ht="12.75">
      <c r="A25" s="60" t="s">
        <v>47</v>
      </c>
      <c r="B25" s="6"/>
      <c r="C25" s="11"/>
      <c r="D25" s="58"/>
      <c r="E25" s="3"/>
      <c r="F25" s="3"/>
    </row>
    <row r="26" ht="13.5" thickBot="1"/>
    <row r="27" spans="1:6" ht="13.5" thickTop="1">
      <c r="A27" s="16" t="s">
        <v>9</v>
      </c>
      <c r="B27" s="17"/>
      <c r="C27" s="18"/>
      <c r="D27" s="18"/>
      <c r="E27" s="19"/>
      <c r="F27" s="12"/>
    </row>
    <row r="28" spans="1:6" ht="12.75">
      <c r="A28" s="20" t="s">
        <v>5</v>
      </c>
      <c r="B28" s="8" t="s">
        <v>6</v>
      </c>
      <c r="C28" s="8" t="s">
        <v>11</v>
      </c>
      <c r="D28" s="8" t="s">
        <v>12</v>
      </c>
      <c r="E28" s="28" t="s">
        <v>49</v>
      </c>
      <c r="F28" s="12"/>
    </row>
    <row r="29" spans="1:6" ht="12.75">
      <c r="A29" s="20" t="str">
        <f aca="true" t="shared" si="0" ref="A29:D30">+A12</f>
        <v>Hidroxiúrea</v>
      </c>
      <c r="B29" s="8" t="str">
        <f t="shared" si="0"/>
        <v>Tab</v>
      </c>
      <c r="C29" s="8">
        <f t="shared" si="0"/>
        <v>500</v>
      </c>
      <c r="D29" s="8" t="str">
        <f t="shared" si="0"/>
        <v>mg</v>
      </c>
      <c r="E29" s="22">
        <f>+F22</f>
        <v>40</v>
      </c>
      <c r="F29" s="27"/>
    </row>
    <row r="30" spans="1:6" ht="12.75">
      <c r="A30" s="20" t="str">
        <f t="shared" si="0"/>
        <v>Interferón alfa 2b</v>
      </c>
      <c r="B30" s="8" t="str">
        <f t="shared" si="0"/>
        <v>Amp</v>
      </c>
      <c r="C30" s="8">
        <f t="shared" si="0"/>
        <v>30</v>
      </c>
      <c r="D30" s="8" t="str">
        <f t="shared" si="0"/>
        <v>millones UI</v>
      </c>
      <c r="E30" s="22">
        <f>+F23</f>
        <v>8</v>
      </c>
      <c r="F30" s="27"/>
    </row>
    <row r="31" spans="1:6" ht="12.75">
      <c r="A31" s="20" t="s">
        <v>29</v>
      </c>
      <c r="B31" s="8" t="s">
        <v>30</v>
      </c>
      <c r="C31" s="8">
        <v>500</v>
      </c>
      <c r="D31" s="8" t="s">
        <v>10</v>
      </c>
      <c r="E31" s="22">
        <v>60</v>
      </c>
      <c r="F31" s="27"/>
    </row>
    <row r="32" spans="1:6" ht="13.5" thickBot="1">
      <c r="A32" s="23" t="s">
        <v>48</v>
      </c>
      <c r="B32" s="24" t="s">
        <v>30</v>
      </c>
      <c r="C32" s="24">
        <v>25</v>
      </c>
      <c r="D32" s="24" t="s">
        <v>10</v>
      </c>
      <c r="E32" s="25">
        <v>60</v>
      </c>
      <c r="F32" s="27"/>
    </row>
    <row r="33" ht="14.25" thickBot="1" thickTop="1"/>
    <row r="34" spans="1:7" ht="13.5" thickTop="1">
      <c r="A34" s="16" t="s">
        <v>13</v>
      </c>
      <c r="B34" s="18"/>
      <c r="C34" s="18"/>
      <c r="D34" s="18"/>
      <c r="E34" s="18"/>
      <c r="F34" s="18"/>
      <c r="G34" s="19"/>
    </row>
    <row r="35" spans="1:7" ht="12.75">
      <c r="A35" s="26" t="s">
        <v>14</v>
      </c>
      <c r="B35" s="9"/>
      <c r="C35" s="10" t="s">
        <v>26</v>
      </c>
      <c r="D35" s="10" t="s">
        <v>12</v>
      </c>
      <c r="E35" s="9" t="s">
        <v>1</v>
      </c>
      <c r="F35" s="7"/>
      <c r="G35" s="21"/>
    </row>
    <row r="36" spans="1:9" ht="12.75">
      <c r="A36" s="30" t="str">
        <f>+A31</f>
        <v>Acetaminofén</v>
      </c>
      <c r="B36" s="31"/>
      <c r="C36" s="32">
        <v>1000</v>
      </c>
      <c r="D36" s="32" t="s">
        <v>10</v>
      </c>
      <c r="E36" s="33" t="s">
        <v>50</v>
      </c>
      <c r="F36" s="33"/>
      <c r="G36" s="34"/>
      <c r="H36" s="12"/>
      <c r="I36" s="12"/>
    </row>
    <row r="37" spans="1:9" ht="12.75">
      <c r="A37" s="30" t="str">
        <f>+A32</f>
        <v>Amitriptilina</v>
      </c>
      <c r="B37" s="31"/>
      <c r="C37" s="32">
        <v>50</v>
      </c>
      <c r="D37" s="32" t="s">
        <v>10</v>
      </c>
      <c r="E37" s="33" t="s">
        <v>50</v>
      </c>
      <c r="F37" s="33"/>
      <c r="G37" s="34"/>
      <c r="H37" s="12"/>
      <c r="I37" s="12"/>
    </row>
    <row r="38" spans="1:9" ht="12.75">
      <c r="A38" s="26" t="s">
        <v>55</v>
      </c>
      <c r="B38" s="31"/>
      <c r="C38" s="32"/>
      <c r="D38" s="32"/>
      <c r="E38" s="33"/>
      <c r="F38" s="33"/>
      <c r="G38" s="34"/>
      <c r="H38" s="12"/>
      <c r="I38" s="12"/>
    </row>
    <row r="39" spans="1:9" ht="12.75">
      <c r="A39" s="30" t="str">
        <f>+A29</f>
        <v>Hidroxiúrea</v>
      </c>
      <c r="B39" s="31"/>
      <c r="C39" s="32">
        <f>+D22</f>
        <v>2800</v>
      </c>
      <c r="D39" s="32" t="str">
        <f>+D29</f>
        <v>mg</v>
      </c>
      <c r="E39" s="33" t="s">
        <v>51</v>
      </c>
      <c r="F39" s="33"/>
      <c r="G39" s="34"/>
      <c r="H39" s="12"/>
      <c r="I39" s="12"/>
    </row>
    <row r="40" spans="1:9" ht="12.75">
      <c r="A40" s="30" t="str">
        <f>+A30</f>
        <v>Interferón alfa 2b</v>
      </c>
      <c r="B40" s="31"/>
      <c r="C40" s="32">
        <v>3</v>
      </c>
      <c r="D40" s="32" t="str">
        <f>+D30</f>
        <v>millones UI</v>
      </c>
      <c r="E40" s="33" t="s">
        <v>52</v>
      </c>
      <c r="F40" s="33"/>
      <c r="G40" s="34"/>
      <c r="H40" s="12"/>
      <c r="I40" s="12"/>
    </row>
    <row r="41" spans="1:9" ht="12.75">
      <c r="A41" s="30"/>
      <c r="B41" s="31"/>
      <c r="C41" s="32"/>
      <c r="D41" s="32"/>
      <c r="E41" s="33" t="s">
        <v>53</v>
      </c>
      <c r="F41" s="33"/>
      <c r="G41" s="34"/>
      <c r="H41" s="12"/>
      <c r="I41" s="12"/>
    </row>
    <row r="42" spans="1:9" ht="12.75">
      <c r="A42" s="30"/>
      <c r="B42" s="31"/>
      <c r="C42" s="32"/>
      <c r="D42" s="32"/>
      <c r="E42" s="33" t="s">
        <v>54</v>
      </c>
      <c r="F42" s="33"/>
      <c r="G42" s="34"/>
      <c r="H42" s="12"/>
      <c r="I42" s="12"/>
    </row>
    <row r="43" spans="1:9" ht="12.75">
      <c r="A43" s="26" t="s">
        <v>56</v>
      </c>
      <c r="B43" s="31"/>
      <c r="C43" s="32"/>
      <c r="D43" s="32"/>
      <c r="E43" s="33"/>
      <c r="F43" s="33"/>
      <c r="G43" s="34"/>
      <c r="H43" s="12"/>
      <c r="I43" s="12"/>
    </row>
    <row r="44" spans="1:9" ht="13.5" thickBot="1">
      <c r="A44" s="35" t="str">
        <f>+A30</f>
        <v>Interferón alfa 2b</v>
      </c>
      <c r="B44" s="36"/>
      <c r="C44" s="37">
        <f>+D23</f>
        <v>7.886355412020105</v>
      </c>
      <c r="D44" s="38" t="str">
        <f>+D30</f>
        <v>millones UI</v>
      </c>
      <c r="E44" s="39" t="s">
        <v>57</v>
      </c>
      <c r="F44" s="39"/>
      <c r="G44" s="40"/>
      <c r="H44" s="12"/>
      <c r="I44" s="12"/>
    </row>
    <row r="45" spans="1:9" ht="13.5" thickTop="1">
      <c r="A45" s="41" t="s">
        <v>58</v>
      </c>
      <c r="B45" s="29"/>
      <c r="C45" s="29"/>
      <c r="D45" s="29"/>
      <c r="E45" s="29"/>
      <c r="F45" s="29"/>
      <c r="G45" s="12"/>
      <c r="H45" s="12"/>
      <c r="I45" s="12"/>
    </row>
    <row r="46" spans="1:9" ht="12.75">
      <c r="A46" s="14" t="s">
        <v>59</v>
      </c>
      <c r="H46" s="12"/>
      <c r="I46" s="12"/>
    </row>
    <row r="47" spans="1:9" ht="12.75">
      <c r="A47" s="14" t="s">
        <v>60</v>
      </c>
      <c r="H47" s="12"/>
      <c r="I47" s="12"/>
    </row>
    <row r="48" spans="1:9" ht="12.75">
      <c r="A48" s="14" t="s">
        <v>61</v>
      </c>
      <c r="H48" s="12"/>
      <c r="I48" s="12"/>
    </row>
    <row r="49" spans="1:9" ht="12.75">
      <c r="A49" s="13" t="s">
        <v>22</v>
      </c>
      <c r="B49" s="13" t="s">
        <v>23</v>
      </c>
      <c r="C49" s="13"/>
      <c r="D49" s="13"/>
      <c r="E49" s="13"/>
      <c r="F49" s="13"/>
      <c r="H49" s="12"/>
      <c r="I49" s="12"/>
    </row>
    <row r="50" spans="1:9" ht="12.75">
      <c r="A50" s="13"/>
      <c r="B50" s="13"/>
      <c r="C50" s="13"/>
      <c r="D50" s="13"/>
      <c r="E50" s="13"/>
      <c r="F50" s="13"/>
      <c r="H50" s="12"/>
      <c r="I50" s="12"/>
    </row>
    <row r="51" ht="12.75">
      <c r="A51" t="s">
        <v>20</v>
      </c>
    </row>
  </sheetData>
  <hyperlinks>
    <hyperlink ref="D2" r:id="rId1" display="www.mauriciolema.com"/>
  </hyperlinks>
  <printOptions/>
  <pageMargins left="0.75" right="0.75" top="1" bottom="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6">
      <selection activeCell="D34" sqref="D34"/>
    </sheetView>
  </sheetViews>
  <sheetFormatPr defaultColWidth="11.421875" defaultRowHeight="12.75"/>
  <cols>
    <col min="1" max="1" width="15.28125" style="0" customWidth="1"/>
    <col min="4" max="4" width="12.00390625" style="0" customWidth="1"/>
    <col min="5" max="5" width="14.140625" style="0" customWidth="1"/>
    <col min="7" max="7" width="10.7109375" style="0" customWidth="1"/>
  </cols>
  <sheetData>
    <row r="1" spans="1:7" ht="15.75">
      <c r="A1" s="46"/>
      <c r="B1" s="46"/>
      <c r="C1" s="47"/>
      <c r="D1" s="48" t="s">
        <v>31</v>
      </c>
      <c r="E1" s="46"/>
      <c r="F1" s="46"/>
      <c r="G1" s="46"/>
    </row>
    <row r="2" spans="1:7" ht="12.75">
      <c r="A2" s="49"/>
      <c r="B2" s="49"/>
      <c r="C2" s="49"/>
      <c r="D2" s="50" t="s">
        <v>32</v>
      </c>
      <c r="E2" s="49"/>
      <c r="F2" s="49"/>
      <c r="G2" s="49"/>
    </row>
    <row r="3" spans="1:7" ht="12.75">
      <c r="A3" s="51"/>
      <c r="B3" s="51"/>
      <c r="C3" s="51"/>
      <c r="D3" s="51"/>
      <c r="E3" s="51"/>
      <c r="F3" s="51"/>
      <c r="G3" s="52" t="s">
        <v>33</v>
      </c>
    </row>
    <row r="4" spans="1:7" ht="12.75">
      <c r="A4" s="29"/>
      <c r="B4" s="12"/>
      <c r="C4" s="12"/>
      <c r="D4" s="12"/>
      <c r="E4" s="12"/>
      <c r="F4" s="12"/>
      <c r="G4" s="12"/>
    </row>
    <row r="5" spans="1:7" ht="12.75">
      <c r="A5" s="12"/>
      <c r="B5" s="12"/>
      <c r="C5" s="29"/>
      <c r="D5" s="12"/>
      <c r="E5" s="12"/>
      <c r="F5" s="12"/>
      <c r="G5" s="12"/>
    </row>
    <row r="6" spans="1:7" ht="12.75">
      <c r="A6" s="29" t="s">
        <v>62</v>
      </c>
      <c r="B6" s="12"/>
      <c r="C6" s="12"/>
      <c r="D6" s="12"/>
      <c r="E6" s="12"/>
      <c r="F6" s="12"/>
      <c r="G6" s="12"/>
    </row>
    <row r="7" spans="1:7" ht="12.75">
      <c r="A7" s="12" t="s">
        <v>63</v>
      </c>
      <c r="B7" s="12"/>
      <c r="C7" s="29"/>
      <c r="D7" s="12"/>
      <c r="E7" s="12"/>
      <c r="F7" s="12"/>
      <c r="G7" s="12"/>
    </row>
    <row r="8" spans="1:7" ht="12.75">
      <c r="A8" s="12" t="s">
        <v>64</v>
      </c>
      <c r="B8" s="12"/>
      <c r="C8" s="12"/>
      <c r="D8" s="12"/>
      <c r="E8" s="12"/>
      <c r="F8" s="12"/>
      <c r="G8" s="12"/>
    </row>
    <row r="9" spans="1:7" ht="12.75">
      <c r="A9" s="12" t="s">
        <v>65</v>
      </c>
      <c r="B9" s="12"/>
      <c r="C9" s="12"/>
      <c r="D9" s="12"/>
      <c r="E9" s="12"/>
      <c r="F9" s="12"/>
      <c r="G9" s="12"/>
    </row>
    <row r="10" spans="1:7" ht="12.75">
      <c r="A10" s="12"/>
      <c r="B10" s="12"/>
      <c r="C10" s="12"/>
      <c r="D10" s="12"/>
      <c r="E10" s="12"/>
      <c r="F10" s="12"/>
      <c r="G10" s="12"/>
    </row>
    <row r="11" spans="1:7" ht="12.75">
      <c r="A11" s="29" t="s">
        <v>66</v>
      </c>
      <c r="B11" s="12"/>
      <c r="C11" s="12"/>
      <c r="D11" s="12"/>
      <c r="E11" s="12"/>
      <c r="F11" s="12"/>
      <c r="G11" s="12"/>
    </row>
    <row r="12" spans="1:7" ht="12.75">
      <c r="A12" s="43" t="s">
        <v>67</v>
      </c>
      <c r="B12" s="27"/>
      <c r="C12" s="27"/>
      <c r="D12" s="27"/>
      <c r="E12" s="12"/>
      <c r="F12" s="12"/>
      <c r="G12" s="12"/>
    </row>
    <row r="13" spans="1:7" ht="12.75">
      <c r="A13" s="43" t="s">
        <v>68</v>
      </c>
      <c r="B13" s="27"/>
      <c r="C13" s="15"/>
      <c r="D13" s="63"/>
      <c r="E13" s="12"/>
      <c r="F13" s="12"/>
      <c r="G13" s="12"/>
    </row>
    <row r="14" spans="1:7" ht="12.75">
      <c r="A14" s="43" t="s">
        <v>69</v>
      </c>
      <c r="B14" s="27"/>
      <c r="C14" s="15"/>
      <c r="D14" s="63"/>
      <c r="E14" s="12"/>
      <c r="F14" s="12"/>
      <c r="G14" s="12"/>
    </row>
    <row r="15" spans="1:7" ht="12.75">
      <c r="A15" s="43" t="s">
        <v>70</v>
      </c>
      <c r="B15" s="44"/>
      <c r="C15" s="15"/>
      <c r="D15" s="27"/>
      <c r="E15" s="12"/>
      <c r="F15" s="12"/>
      <c r="G15" s="12"/>
    </row>
    <row r="16" spans="1:7" ht="12.75">
      <c r="A16" s="43" t="s">
        <v>87</v>
      </c>
      <c r="B16" s="44"/>
      <c r="C16" s="15"/>
      <c r="D16" s="27"/>
      <c r="E16" s="12"/>
      <c r="F16" s="12"/>
      <c r="G16" s="12"/>
    </row>
    <row r="17" spans="1:7" ht="12.75">
      <c r="A17" s="43" t="s">
        <v>71</v>
      </c>
      <c r="B17" s="43"/>
      <c r="C17" s="29"/>
      <c r="D17" s="12"/>
      <c r="E17" s="12"/>
      <c r="F17" s="12"/>
      <c r="G17" s="12"/>
    </row>
    <row r="18" spans="1:7" ht="12.75">
      <c r="A18" s="61" t="s">
        <v>72</v>
      </c>
      <c r="B18" s="15"/>
      <c r="C18" s="15"/>
      <c r="D18" s="12"/>
      <c r="E18" s="64"/>
      <c r="F18" s="12"/>
      <c r="G18" s="12"/>
    </row>
    <row r="19" spans="1:7" ht="12.75">
      <c r="A19" s="61" t="s">
        <v>73</v>
      </c>
      <c r="B19" s="15"/>
      <c r="C19" s="15"/>
      <c r="D19" s="12"/>
      <c r="E19" s="5"/>
      <c r="F19" s="12"/>
      <c r="G19" s="12"/>
    </row>
    <row r="20" spans="1:7" ht="12.75">
      <c r="A20" s="42"/>
      <c r="B20" s="61" t="s">
        <v>88</v>
      </c>
      <c r="C20" s="62"/>
      <c r="D20" s="12"/>
      <c r="E20" s="64"/>
      <c r="F20" s="12"/>
      <c r="G20" s="12"/>
    </row>
    <row r="21" spans="1:7" ht="12.75">
      <c r="A21" s="42" t="s">
        <v>74</v>
      </c>
      <c r="B21" s="15"/>
      <c r="C21" s="15"/>
      <c r="D21" s="12"/>
      <c r="E21" s="64"/>
      <c r="F21" s="12"/>
      <c r="G21" s="12"/>
    </row>
    <row r="22" spans="1:7" ht="12.75">
      <c r="A22" s="61" t="s">
        <v>75</v>
      </c>
      <c r="B22" s="12"/>
      <c r="C22" s="12"/>
      <c r="D22" s="12"/>
      <c r="E22" s="12"/>
      <c r="F22" s="12"/>
      <c r="G22" s="12"/>
    </row>
    <row r="23" spans="1:7" ht="12.75">
      <c r="A23" s="61" t="s">
        <v>76</v>
      </c>
      <c r="B23" s="12"/>
      <c r="C23" s="12"/>
      <c r="D23" s="12"/>
      <c r="E23" s="12"/>
      <c r="F23" s="12"/>
      <c r="G23" s="12"/>
    </row>
    <row r="24" spans="1:7" ht="12.75">
      <c r="A24" s="43" t="s">
        <v>77</v>
      </c>
      <c r="B24" s="29"/>
      <c r="C24" s="12"/>
      <c r="D24" s="12"/>
      <c r="E24" s="12"/>
      <c r="F24" s="12"/>
      <c r="G24" s="12"/>
    </row>
    <row r="25" spans="1:7" ht="12.75">
      <c r="A25" s="61" t="s">
        <v>78</v>
      </c>
      <c r="B25" s="27"/>
      <c r="C25" s="27"/>
      <c r="D25" s="27"/>
      <c r="E25" s="65"/>
      <c r="F25" s="12"/>
      <c r="G25" s="12"/>
    </row>
    <row r="26" spans="1:7" ht="12.75">
      <c r="A26" s="61" t="s">
        <v>79</v>
      </c>
      <c r="B26" s="27"/>
      <c r="C26" s="27"/>
      <c r="D26" s="27"/>
      <c r="E26" s="27"/>
      <c r="F26" s="27"/>
      <c r="G26" s="12"/>
    </row>
    <row r="27" spans="1:7" ht="12.75">
      <c r="A27" s="12"/>
      <c r="B27" s="61" t="s">
        <v>80</v>
      </c>
      <c r="C27" s="27"/>
      <c r="D27" s="27"/>
      <c r="E27" s="27"/>
      <c r="F27" s="27"/>
      <c r="G27" s="12"/>
    </row>
    <row r="28" spans="1:7" ht="12.75">
      <c r="A28" s="12"/>
      <c r="B28" s="61" t="s">
        <v>81</v>
      </c>
      <c r="C28" s="27"/>
      <c r="D28" s="27"/>
      <c r="E28" s="27"/>
      <c r="F28" s="27"/>
      <c r="G28" s="12"/>
    </row>
    <row r="29" spans="1:7" ht="12.75">
      <c r="A29" s="12"/>
      <c r="B29" s="61" t="s">
        <v>82</v>
      </c>
      <c r="C29" s="12"/>
      <c r="D29" s="12"/>
      <c r="E29" s="12"/>
      <c r="F29" s="12"/>
      <c r="G29" s="12"/>
    </row>
    <row r="30" spans="1:7" ht="12.75">
      <c r="A30" s="29"/>
      <c r="B30" s="61" t="s">
        <v>83</v>
      </c>
      <c r="C30" s="12"/>
      <c r="D30" s="12"/>
      <c r="E30" s="12"/>
      <c r="F30" s="12"/>
      <c r="G30" s="12"/>
    </row>
    <row r="31" spans="1:9" ht="12.75">
      <c r="A31" s="29"/>
      <c r="B31" s="43" t="s">
        <v>84</v>
      </c>
      <c r="C31" s="15"/>
      <c r="D31" s="15"/>
      <c r="E31" s="29"/>
      <c r="F31" s="12"/>
      <c r="G31" s="12"/>
      <c r="H31" s="12"/>
      <c r="I31" s="12"/>
    </row>
    <row r="32" spans="1:9" ht="12.75">
      <c r="A32" s="43"/>
      <c r="B32" s="61" t="s">
        <v>85</v>
      </c>
      <c r="C32" s="44"/>
      <c r="D32" s="44"/>
      <c r="E32" s="45"/>
      <c r="F32" s="45"/>
      <c r="G32" s="43"/>
      <c r="H32" s="12"/>
      <c r="I32" s="12"/>
    </row>
    <row r="33" spans="1:9" ht="12.75">
      <c r="A33" s="29"/>
      <c r="B33" s="61" t="s">
        <v>86</v>
      </c>
      <c r="C33" s="44"/>
      <c r="D33" s="44"/>
      <c r="E33" s="45"/>
      <c r="F33" s="45"/>
      <c r="G33" s="43"/>
      <c r="H33" s="12"/>
      <c r="I33" s="12"/>
    </row>
    <row r="34" spans="1:9" ht="12.75">
      <c r="A34" s="43"/>
      <c r="B34" s="43"/>
      <c r="C34" s="44"/>
      <c r="D34" s="44"/>
      <c r="E34" s="45"/>
      <c r="F34" s="45"/>
      <c r="G34" s="43"/>
      <c r="H34" s="12"/>
      <c r="I34" s="12"/>
    </row>
    <row r="35" spans="1:9" ht="12.75">
      <c r="A35" s="43"/>
      <c r="B35" s="43"/>
      <c r="C35" s="44"/>
      <c r="D35" s="44"/>
      <c r="E35" s="45"/>
      <c r="F35" s="45"/>
      <c r="G35" s="43"/>
      <c r="H35" s="12"/>
      <c r="I35" s="12"/>
    </row>
    <row r="36" spans="1:9" ht="12.75">
      <c r="A36" s="29"/>
      <c r="B36" s="43"/>
      <c r="C36" s="44"/>
      <c r="D36" s="44"/>
      <c r="E36" s="45"/>
      <c r="F36" s="45"/>
      <c r="G36" s="43"/>
      <c r="H36" s="12"/>
      <c r="I36" s="12"/>
    </row>
    <row r="37" spans="1:9" ht="12.75">
      <c r="A37" s="29"/>
      <c r="B37" s="12"/>
      <c r="C37" s="12"/>
      <c r="D37" s="12"/>
      <c r="E37" s="12"/>
      <c r="F37" s="12"/>
      <c r="G37" s="12"/>
      <c r="H37" s="12"/>
      <c r="I37" s="12"/>
    </row>
    <row r="38" spans="1:9" ht="12.75">
      <c r="A38" s="45"/>
      <c r="B38" s="12"/>
      <c r="C38" s="12"/>
      <c r="D38" s="12"/>
      <c r="E38" s="12"/>
      <c r="F38" s="12"/>
      <c r="G38" s="12"/>
      <c r="H38" s="12"/>
      <c r="I38" s="12"/>
    </row>
    <row r="39" spans="1:9" ht="12.75">
      <c r="A39" s="45"/>
      <c r="B39" s="12"/>
      <c r="C39" s="12"/>
      <c r="D39" s="12"/>
      <c r="E39" s="12"/>
      <c r="F39" s="12"/>
      <c r="G39" s="12"/>
      <c r="H39" s="12"/>
      <c r="I39" s="12"/>
    </row>
    <row r="40" spans="1:9" ht="12.75">
      <c r="A40" s="66"/>
      <c r="B40" s="66"/>
      <c r="C40" s="66"/>
      <c r="D40" s="66"/>
      <c r="E40" s="66"/>
      <c r="F40" s="66"/>
      <c r="G40" s="12"/>
      <c r="H40" s="12"/>
      <c r="I40" s="12"/>
    </row>
    <row r="41" spans="1:9" ht="12.75">
      <c r="A41" s="66"/>
      <c r="B41" s="66"/>
      <c r="C41" s="66"/>
      <c r="D41" s="66"/>
      <c r="E41" s="66"/>
      <c r="F41" s="66"/>
      <c r="G41" s="12"/>
      <c r="H41" s="12"/>
      <c r="I41" s="12"/>
    </row>
    <row r="42" spans="1:7" ht="12.75">
      <c r="A42" s="12"/>
      <c r="B42" s="12"/>
      <c r="C42" s="12"/>
      <c r="D42" s="12"/>
      <c r="E42" s="12"/>
      <c r="F42" s="12"/>
      <c r="G42" s="12"/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2004-10-16T17:33:43Z</cp:lastPrinted>
  <dcterms:created xsi:type="dcterms:W3CDTF">2004-10-16T15:27:29Z</dcterms:created>
  <dcterms:modified xsi:type="dcterms:W3CDTF">2005-03-09T02:45:12Z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