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820" activeTab="0"/>
  </bookViews>
  <sheets>
    <sheet name="FAC" sheetId="1" r:id="rId1"/>
    <sheet name="Paclitaxel semanal + Trastuzuma" sheetId="2" r:id="rId2"/>
    <sheet name=" Trastuzumab mantenimiento" sheetId="3" r:id="rId3"/>
    <sheet name="Explicación" sheetId="4" r:id="rId4"/>
  </sheets>
  <definedNames/>
  <calcPr fullCalcOnLoad="1"/>
</workbook>
</file>

<file path=xl/sharedStrings.xml><?xml version="1.0" encoding="utf-8"?>
<sst xmlns="http://schemas.openxmlformats.org/spreadsheetml/2006/main" count="230" uniqueCount="84">
  <si>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</si>
  <si>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</si>
  <si>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</si>
  <si>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</si>
  <si>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</si>
  <si>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</si>
  <si>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</si>
  <si>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Cáncer de mama</t>
  </si>
  <si>
    <t>Paclitaxel</t>
  </si>
  <si>
    <t>Cálculo de dosis por infusión (Número de ampollas)</t>
  </si>
  <si>
    <t>Amp / Infusión</t>
  </si>
  <si>
    <t>Ranitidina</t>
  </si>
  <si>
    <t>AC seguido por Paclitaxel</t>
  </si>
  <si>
    <t>Indicado en cáncer de mama &gt;3 ganglios linfáticos resecados (alto riesgo)</t>
  </si>
  <si>
    <t>Cada ciclo separado del anterior por 21 días (con recuperación de mielotoxicidad)</t>
  </si>
  <si>
    <t>Mauricio Lema Medina MD</t>
  </si>
  <si>
    <t>www.mauriciolema.com</t>
  </si>
  <si>
    <t>BC</t>
  </si>
  <si>
    <t>FAC</t>
  </si>
  <si>
    <t>Ciclofosfamida, Doxorrubicina, Fluoruracilo cada 21 días</t>
  </si>
  <si>
    <t>Smalley RV et al. Cancer 40:625-632, 1977</t>
  </si>
  <si>
    <t>Fluoruracilo</t>
  </si>
  <si>
    <t xml:space="preserve"> El programa calcula la superficie corporal</t>
  </si>
  <si>
    <t>Prednisolona</t>
  </si>
  <si>
    <t>Tab</t>
  </si>
  <si>
    <t>Ondansetrón</t>
  </si>
  <si>
    <t>Ondansetron</t>
  </si>
  <si>
    <t>Se administran 4 ciclos de AC seguido por 4 ciclos de paclitaxel (12 infusiones semanales), trastuzumab cada 21 días junto con el paclitaxel</t>
  </si>
  <si>
    <t>Romond NEJM 2005</t>
  </si>
  <si>
    <t>Paclitaxel 80 mg/m2 cada semana x12 - Trastuzumab cada 3 semanas x 1 año</t>
  </si>
  <si>
    <t>Trastuzumab</t>
  </si>
  <si>
    <t>Trastuzumab 8 mg/kg en ciclo 1, 6 mg/kg en ciclo &gt;1, cada 21 días</t>
  </si>
  <si>
    <t>Medicación</t>
  </si>
  <si>
    <t xml:space="preserve"> Trastuzumab cada 21 días:  8 mg/kg día 1 en el ciclo 1 y 6 mg/kg en ciclo &gt;1. Se debe competar 1 año de tratamiento.</t>
  </si>
  <si>
    <t>El trastuzumab puede ser administrado concomitantemente con radioterapia</t>
  </si>
  <si>
    <t>Num Amp/ciclo</t>
  </si>
  <si>
    <t>Hidroxicina</t>
  </si>
  <si>
    <t>IV antes de quimioterapia, día 1, 8 y 15</t>
  </si>
  <si>
    <t>IV antes de quimioterapia, día 1, 8 y 15</t>
  </si>
  <si>
    <t>IV en SSN 500 cc IV día 1 en infusíon 90 minutos, día 1, 8 y 15</t>
  </si>
  <si>
    <t>Ciclo número</t>
  </si>
  <si>
    <t>La dosis de trastuzumab es en mg/kg</t>
  </si>
  <si>
    <t>Amp</t>
  </si>
  <si>
    <t>mg</t>
  </si>
  <si>
    <t>Trastuzumab</t>
  </si>
  <si>
    <t>IV en 90 minutos, día 1</t>
  </si>
  <si>
    <t>Paclitaxel 80 mg/m2 día 1, 8 y 15. Se repite cada 21 días x4. Trastuzumab cada 21 días:  8 mg/kg día 1 en el ciclo 1 y 6 mg/kg en ciclo &gt;1</t>
  </si>
  <si>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</si>
  <si>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</si>
  <si>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</si>
  <si>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</si>
  <si>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</si>
  <si>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</si>
  <si>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</si>
  <si>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</si>
  <si>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</si>
  <si>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</si>
  <si>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</si>
  <si>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</si>
  <si>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</si>
  <si>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</si>
  <si>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</si>
  <si>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</si>
  <si>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Redondeado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</si>
  <si>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</si>
  <si>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</si>
  <si>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</si>
  <si>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</si>
  <si>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</si>
  <si>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</si>
  <si>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</si>
  <si>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</si>
  <si>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</si>
  <si>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</si>
  <si>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IV, 30 minutos antes de la quimioterapia</t>
  </si>
  <si>
    <t>Dexametasona</t>
  </si>
  <si>
    <t>Posteriormente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</si>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</sst>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General"/>
    <numFmt numFmtId="182" formatCode="0.00"/>
    <numFmt numFmtId="183" formatCode="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0" xfId="0" applyFont="1" applyAlignment="1" quotePrefix="1">
      <alignment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2" fontId="0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1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7" fillId="6" borderId="0" xfId="20" applyFont="1" applyFill="1" applyAlignment="1" applyProtection="1">
      <alignment horizontal="center"/>
      <protection/>
    </xf>
    <xf numFmtId="0" fontId="0" fillId="7" borderId="0" xfId="0" applyFill="1" applyAlignment="1">
      <alignment/>
    </xf>
    <xf numFmtId="0" fontId="8" fillId="7" borderId="0" xfId="0" applyFont="1" applyFill="1" applyAlignment="1">
      <alignment horizontal="right"/>
    </xf>
    <xf numFmtId="183" fontId="2" fillId="3" borderId="9" xfId="0" applyNumberFormat="1" applyFont="1" applyFill="1" applyBorder="1" applyAlignment="1">
      <alignment horizontal="center"/>
    </xf>
    <xf numFmtId="0" fontId="3" fillId="6" borderId="0" xfId="20" applyFill="1" applyAlignment="1" applyProtection="1">
      <alignment horizont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183" fontId="0" fillId="2" borderId="19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83" fontId="0" fillId="2" borderId="0" xfId="0" applyNumberFormat="1" applyFill="1" applyAlignment="1">
      <alignment horizontal="center"/>
    </xf>
    <xf numFmtId="183" fontId="0" fillId="2" borderId="14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G70" sqref="G70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2">
      <c r="A1" s="67"/>
      <c r="B1" s="67"/>
      <c r="C1" s="68"/>
      <c r="D1" s="69" t="s">
        <v>15</v>
      </c>
      <c r="E1" s="67"/>
      <c r="F1" s="67"/>
      <c r="G1" s="67"/>
    </row>
    <row r="2" spans="1:7" ht="12">
      <c r="A2" s="70"/>
      <c r="B2" s="70"/>
      <c r="C2" s="70"/>
      <c r="D2" s="75" t="s">
        <v>16</v>
      </c>
      <c r="E2" s="70"/>
      <c r="F2" s="70"/>
      <c r="G2" s="70"/>
    </row>
    <row r="3" spans="1:7" ht="12">
      <c r="A3" s="72"/>
      <c r="B3" s="72"/>
      <c r="C3" s="72"/>
      <c r="D3" s="72"/>
      <c r="E3" s="72"/>
      <c r="F3" s="72"/>
      <c r="G3" s="73" t="s">
        <v>17</v>
      </c>
    </row>
    <row r="4" spans="1:3" ht="12">
      <c r="A4" s="99" t="s">
        <v>5</v>
      </c>
      <c r="B4" s="99"/>
      <c r="C4" s="99"/>
    </row>
    <row r="5" spans="1:3" ht="12">
      <c r="A5" t="s">
        <v>47</v>
      </c>
      <c r="C5" s="1" t="s">
        <v>18</v>
      </c>
    </row>
    <row r="6" spans="1:6" ht="12">
      <c r="A6" t="s">
        <v>48</v>
      </c>
      <c r="C6" s="100" t="s">
        <v>19</v>
      </c>
      <c r="D6" s="100"/>
      <c r="E6" s="100"/>
      <c r="F6" s="100"/>
    </row>
    <row r="7" spans="1:5" ht="12">
      <c r="A7" t="s">
        <v>49</v>
      </c>
      <c r="C7" s="100" t="s">
        <v>20</v>
      </c>
      <c r="D7" s="100"/>
      <c r="E7" s="100"/>
    </row>
    <row r="8" spans="1:4" ht="12">
      <c r="A8" t="s">
        <v>4</v>
      </c>
      <c r="C8" s="100" t="s">
        <v>7</v>
      </c>
      <c r="D8" s="100"/>
    </row>
    <row r="10" ht="12">
      <c r="A10" t="s">
        <v>50</v>
      </c>
    </row>
    <row r="11" spans="1:4" ht="12">
      <c r="A11" t="s">
        <v>52</v>
      </c>
      <c r="B11" s="3" t="s">
        <v>53</v>
      </c>
      <c r="C11" s="3" t="s">
        <v>69</v>
      </c>
      <c r="D11" s="3" t="s">
        <v>70</v>
      </c>
    </row>
    <row r="12" spans="1:4" ht="12">
      <c r="A12" t="s">
        <v>21</v>
      </c>
      <c r="B12" s="3" t="s">
        <v>51</v>
      </c>
      <c r="C12" s="5">
        <v>500</v>
      </c>
      <c r="D12" s="3" t="s">
        <v>66</v>
      </c>
    </row>
    <row r="13" spans="1:4" ht="12">
      <c r="A13" t="s">
        <v>54</v>
      </c>
      <c r="B13" s="3" t="s">
        <v>51</v>
      </c>
      <c r="C13" s="5">
        <v>10</v>
      </c>
      <c r="D13" s="3" t="s">
        <v>66</v>
      </c>
    </row>
    <row r="14" spans="1:4" ht="12">
      <c r="A14" t="s">
        <v>55</v>
      </c>
      <c r="B14" s="3" t="s">
        <v>51</v>
      </c>
      <c r="C14" s="5">
        <v>1000</v>
      </c>
      <c r="D14" s="3" t="s">
        <v>66</v>
      </c>
    </row>
    <row r="15" ht="12">
      <c r="C15" s="1"/>
    </row>
    <row r="16" spans="1:5" ht="12">
      <c r="A16" s="76" t="s">
        <v>78</v>
      </c>
      <c r="B16" s="77"/>
      <c r="C16" s="18">
        <v>160</v>
      </c>
      <c r="E16" t="s">
        <v>80</v>
      </c>
    </row>
    <row r="17" spans="1:5" ht="12">
      <c r="A17" s="78" t="s">
        <v>79</v>
      </c>
      <c r="B17" s="5"/>
      <c r="C17" s="19">
        <v>56</v>
      </c>
      <c r="E17" s="79" t="s">
        <v>81</v>
      </c>
    </row>
    <row r="18" spans="1:7" ht="12">
      <c r="A18" s="101" t="s">
        <v>56</v>
      </c>
      <c r="B18" s="102"/>
      <c r="C18" s="80">
        <v>1.5772710824040208</v>
      </c>
      <c r="E18" s="100" t="s">
        <v>22</v>
      </c>
      <c r="F18" s="100"/>
      <c r="G18" s="100"/>
    </row>
    <row r="19" spans="1:6" ht="12">
      <c r="A19" s="103" t="s">
        <v>57</v>
      </c>
      <c r="B19" s="104"/>
      <c r="C19" s="20">
        <v>100</v>
      </c>
      <c r="E19" s="100" t="s">
        <v>82</v>
      </c>
      <c r="F19" s="100"/>
    </row>
    <row r="21" ht="12">
      <c r="A21" t="s">
        <v>58</v>
      </c>
    </row>
    <row r="22" spans="1:6" ht="12">
      <c r="A22" t="s">
        <v>52</v>
      </c>
      <c r="B22" s="3" t="s">
        <v>59</v>
      </c>
      <c r="C22" s="3" t="s">
        <v>60</v>
      </c>
      <c r="D22" s="81" t="s">
        <v>61</v>
      </c>
      <c r="E22" s="3" t="s">
        <v>62</v>
      </c>
      <c r="F22" s="3" t="s">
        <v>63</v>
      </c>
    </row>
    <row r="23" spans="1:6" ht="12">
      <c r="A23" t="s">
        <v>21</v>
      </c>
      <c r="B23" s="5">
        <v>500</v>
      </c>
      <c r="C23" s="82">
        <v>788.6355412020104</v>
      </c>
      <c r="D23" s="82">
        <v>788.6355412020104</v>
      </c>
      <c r="E23" s="6">
        <v>1.5772710824040208</v>
      </c>
      <c r="F23" s="82">
        <v>2</v>
      </c>
    </row>
    <row r="24" spans="1:6" ht="12">
      <c r="A24" t="s">
        <v>54</v>
      </c>
      <c r="B24" s="5">
        <v>50</v>
      </c>
      <c r="C24" s="82">
        <v>78.86355412020104</v>
      </c>
      <c r="D24" s="82">
        <v>78.86355412020104</v>
      </c>
      <c r="E24" s="6">
        <v>7.886355412020105</v>
      </c>
      <c r="F24" s="82">
        <v>8</v>
      </c>
    </row>
    <row r="25" spans="1:6" ht="12">
      <c r="A25" t="s">
        <v>55</v>
      </c>
      <c r="B25" s="5">
        <v>500</v>
      </c>
      <c r="C25" s="82">
        <v>788.6355412020104</v>
      </c>
      <c r="D25" s="82">
        <v>788.6355412020104</v>
      </c>
      <c r="E25" s="6">
        <v>0.78863554120201</v>
      </c>
      <c r="F25" s="82">
        <v>1</v>
      </c>
    </row>
    <row r="27" spans="1:5" ht="12">
      <c r="A27" s="105" t="s">
        <v>64</v>
      </c>
      <c r="B27" s="106"/>
      <c r="C27" s="85"/>
      <c r="D27" s="85"/>
      <c r="E27" s="86"/>
    </row>
    <row r="28" spans="1:5" ht="12">
      <c r="A28" s="87"/>
      <c r="B28" s="83"/>
      <c r="C28" s="83"/>
      <c r="D28" s="83"/>
      <c r="E28" s="88"/>
    </row>
    <row r="29" spans="1:5" ht="12">
      <c r="A29" s="87" t="s">
        <v>52</v>
      </c>
      <c r="B29" s="89" t="s">
        <v>53</v>
      </c>
      <c r="C29" s="89" t="s">
        <v>69</v>
      </c>
      <c r="D29" s="89" t="s">
        <v>70</v>
      </c>
      <c r="E29" s="90" t="s">
        <v>65</v>
      </c>
    </row>
    <row r="30" spans="1:5" ht="12">
      <c r="A30" s="87" t="s">
        <v>21</v>
      </c>
      <c r="B30" s="89" t="s">
        <v>51</v>
      </c>
      <c r="C30" s="89">
        <v>500</v>
      </c>
      <c r="D30" s="89" t="s">
        <v>66</v>
      </c>
      <c r="E30" s="90">
        <v>2</v>
      </c>
    </row>
    <row r="31" spans="1:5" ht="12">
      <c r="A31" s="87" t="s">
        <v>54</v>
      </c>
      <c r="B31" s="89" t="s">
        <v>51</v>
      </c>
      <c r="C31" s="89">
        <v>10</v>
      </c>
      <c r="D31" s="89" t="s">
        <v>66</v>
      </c>
      <c r="E31" s="90">
        <v>8</v>
      </c>
    </row>
    <row r="32" spans="1:5" ht="12">
      <c r="A32" s="87" t="s">
        <v>55</v>
      </c>
      <c r="B32" s="89" t="s">
        <v>51</v>
      </c>
      <c r="C32" s="89">
        <v>1000</v>
      </c>
      <c r="D32" s="89" t="s">
        <v>66</v>
      </c>
      <c r="E32" s="90">
        <v>1</v>
      </c>
    </row>
    <row r="33" spans="1:5" ht="12">
      <c r="A33" s="87" t="s">
        <v>23</v>
      </c>
      <c r="B33" s="89" t="s">
        <v>24</v>
      </c>
      <c r="C33" s="89">
        <v>50</v>
      </c>
      <c r="D33" s="89" t="s">
        <v>66</v>
      </c>
      <c r="E33" s="91">
        <v>10</v>
      </c>
    </row>
    <row r="34" spans="1:5" ht="12">
      <c r="A34" s="87" t="s">
        <v>75</v>
      </c>
      <c r="B34" s="89" t="s">
        <v>51</v>
      </c>
      <c r="C34" s="89">
        <v>4</v>
      </c>
      <c r="D34" s="89" t="s">
        <v>66</v>
      </c>
      <c r="E34" s="90">
        <v>5</v>
      </c>
    </row>
    <row r="35" spans="1:5" ht="12">
      <c r="A35" s="92" t="s">
        <v>25</v>
      </c>
      <c r="B35" s="93" t="s">
        <v>51</v>
      </c>
      <c r="C35" s="93">
        <v>8</v>
      </c>
      <c r="D35" s="93" t="s">
        <v>66</v>
      </c>
      <c r="E35" s="94">
        <v>1</v>
      </c>
    </row>
    <row r="37" ht="12.75" thickBot="1"/>
    <row r="38" spans="1:7" ht="12.75" thickTop="1">
      <c r="A38" s="107" t="s">
        <v>71</v>
      </c>
      <c r="B38" s="108"/>
      <c r="C38" s="48"/>
      <c r="D38" s="48"/>
      <c r="E38" s="48"/>
      <c r="F38" s="48"/>
      <c r="G38" s="49"/>
    </row>
    <row r="39" spans="1:7" ht="12">
      <c r="A39" s="50"/>
      <c r="B39" s="83"/>
      <c r="C39" s="83"/>
      <c r="D39" s="83"/>
      <c r="E39" s="83"/>
      <c r="F39" s="83"/>
      <c r="G39" s="51"/>
    </row>
    <row r="40" spans="1:7" ht="12">
      <c r="A40" s="52" t="s">
        <v>72</v>
      </c>
      <c r="B40" s="84"/>
      <c r="C40" s="95" t="s">
        <v>6</v>
      </c>
      <c r="D40" s="95" t="s">
        <v>70</v>
      </c>
      <c r="E40" s="84" t="s">
        <v>48</v>
      </c>
      <c r="F40" s="83"/>
      <c r="G40" s="51"/>
    </row>
    <row r="41" spans="1:7" ht="12">
      <c r="A41" s="50" t="s">
        <v>26</v>
      </c>
      <c r="B41" s="83"/>
      <c r="C41" s="89">
        <v>8</v>
      </c>
      <c r="D41" s="89" t="s">
        <v>66</v>
      </c>
      <c r="E41" s="109" t="s">
        <v>74</v>
      </c>
      <c r="F41" s="109"/>
      <c r="G41" s="51"/>
    </row>
    <row r="42" spans="1:7" ht="12">
      <c r="A42" s="50" t="s">
        <v>75</v>
      </c>
      <c r="B42" s="83"/>
      <c r="C42" s="89">
        <v>20</v>
      </c>
      <c r="D42" s="89" t="s">
        <v>66</v>
      </c>
      <c r="E42" s="109" t="s">
        <v>74</v>
      </c>
      <c r="F42" s="109"/>
      <c r="G42" s="51"/>
    </row>
    <row r="43" spans="1:7" ht="12">
      <c r="A43" s="52" t="s">
        <v>76</v>
      </c>
      <c r="B43" s="83"/>
      <c r="C43" s="89"/>
      <c r="D43" s="89"/>
      <c r="E43" s="96"/>
      <c r="F43" s="96"/>
      <c r="G43" s="51"/>
    </row>
    <row r="44" spans="1:7" ht="12">
      <c r="A44" s="50" t="s">
        <v>21</v>
      </c>
      <c r="B44" s="83"/>
      <c r="C44" s="97">
        <v>788.6355412020104</v>
      </c>
      <c r="D44" s="89" t="s">
        <v>66</v>
      </c>
      <c r="E44" s="109" t="s">
        <v>67</v>
      </c>
      <c r="F44" s="109"/>
      <c r="G44" s="51"/>
    </row>
    <row r="45" spans="1:7" ht="12">
      <c r="A45" s="50" t="s">
        <v>54</v>
      </c>
      <c r="B45" s="83"/>
      <c r="C45" s="97">
        <v>78.86355412020104</v>
      </c>
      <c r="D45" s="89" t="s">
        <v>66</v>
      </c>
      <c r="E45" s="109" t="s">
        <v>67</v>
      </c>
      <c r="F45" s="109"/>
      <c r="G45" s="51"/>
    </row>
    <row r="46" spans="1:7" ht="12.75" thickBot="1">
      <c r="A46" s="58" t="s">
        <v>55</v>
      </c>
      <c r="B46" s="59"/>
      <c r="C46" s="98">
        <v>788.6355412020104</v>
      </c>
      <c r="D46" s="61" t="s">
        <v>66</v>
      </c>
      <c r="E46" s="110" t="s">
        <v>68</v>
      </c>
      <c r="F46" s="110"/>
      <c r="G46" s="63"/>
    </row>
    <row r="47" ht="12.75" thickTop="1">
      <c r="A47" s="16"/>
    </row>
    <row r="48" spans="1:6" ht="12">
      <c r="A48" s="16"/>
      <c r="B48" s="16"/>
      <c r="C48" s="16"/>
      <c r="D48" s="16"/>
      <c r="E48" s="16"/>
      <c r="F48" s="16"/>
    </row>
    <row r="49" spans="1:3" ht="12">
      <c r="A49" s="100" t="s">
        <v>83</v>
      </c>
      <c r="B49" s="100"/>
      <c r="C49" s="100"/>
    </row>
  </sheetData>
  <mergeCells count="16">
    <mergeCell ref="E44:F44"/>
    <mergeCell ref="E45:F45"/>
    <mergeCell ref="E46:F46"/>
    <mergeCell ref="A49:C49"/>
    <mergeCell ref="A19:B19"/>
    <mergeCell ref="E19:F19"/>
    <mergeCell ref="A27:B27"/>
    <mergeCell ref="A38:B38"/>
    <mergeCell ref="E41:F41"/>
    <mergeCell ref="E42:F42"/>
    <mergeCell ref="A4:C4"/>
    <mergeCell ref="C6:F6"/>
    <mergeCell ref="C7:E7"/>
    <mergeCell ref="C8:D8"/>
    <mergeCell ref="A18:B18"/>
    <mergeCell ref="E18:G18"/>
  </mergeCells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C50" sqref="C50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67"/>
      <c r="B1" s="67"/>
      <c r="C1" s="68"/>
      <c r="D1" s="69" t="s">
        <v>15</v>
      </c>
      <c r="E1" s="67"/>
      <c r="F1" s="67"/>
      <c r="G1" s="67"/>
    </row>
    <row r="2" spans="1:7" ht="12">
      <c r="A2" s="70"/>
      <c r="B2" s="70"/>
      <c r="C2" s="70"/>
      <c r="D2" s="71" t="s">
        <v>16</v>
      </c>
      <c r="E2" s="70"/>
      <c r="F2" s="70"/>
      <c r="G2" s="70"/>
    </row>
    <row r="3" spans="1:7" ht="12">
      <c r="A3" s="72"/>
      <c r="B3" s="72"/>
      <c r="C3" s="72"/>
      <c r="D3" s="72"/>
      <c r="E3" s="72"/>
      <c r="F3" s="72"/>
      <c r="G3" s="72"/>
    </row>
    <row r="4" ht="12">
      <c r="A4" s="1" t="s">
        <v>5</v>
      </c>
    </row>
    <row r="5" spans="1:3" ht="12">
      <c r="A5" t="s">
        <v>47</v>
      </c>
      <c r="C5" s="1" t="s">
        <v>8</v>
      </c>
    </row>
    <row r="6" spans="1:3" ht="12">
      <c r="A6" t="s">
        <v>48</v>
      </c>
      <c r="C6" t="s">
        <v>29</v>
      </c>
    </row>
    <row r="7" spans="1:3" ht="12">
      <c r="A7" t="s">
        <v>49</v>
      </c>
      <c r="C7" t="s">
        <v>28</v>
      </c>
    </row>
    <row r="8" spans="1:3" ht="12">
      <c r="A8" t="s">
        <v>4</v>
      </c>
      <c r="C8" t="s">
        <v>7</v>
      </c>
    </row>
    <row r="9" ht="12">
      <c r="A9" s="16"/>
    </row>
    <row r="10" ht="12">
      <c r="A10" s="1" t="s">
        <v>50</v>
      </c>
    </row>
    <row r="11" spans="1:4" ht="12">
      <c r="A11" t="s">
        <v>52</v>
      </c>
      <c r="B11" s="3" t="s">
        <v>53</v>
      </c>
      <c r="C11" s="3" t="s">
        <v>69</v>
      </c>
      <c r="D11" s="3" t="s">
        <v>70</v>
      </c>
    </row>
    <row r="12" spans="1:4" ht="12">
      <c r="A12" s="2" t="s">
        <v>8</v>
      </c>
      <c r="B12" s="7" t="s">
        <v>51</v>
      </c>
      <c r="C12" s="5">
        <v>30</v>
      </c>
      <c r="D12" s="3" t="s">
        <v>66</v>
      </c>
    </row>
    <row r="13" spans="1:4" ht="12">
      <c r="A13" s="2" t="s">
        <v>44</v>
      </c>
      <c r="B13" s="7" t="s">
        <v>42</v>
      </c>
      <c r="C13" s="5">
        <v>440</v>
      </c>
      <c r="D13" s="3" t="s">
        <v>43</v>
      </c>
    </row>
    <row r="14" spans="1:3" ht="12.75" thickBot="1">
      <c r="A14" s="2"/>
      <c r="B14" s="2"/>
      <c r="C14" s="1"/>
    </row>
    <row r="15" spans="1:5" ht="12.75" thickTop="1">
      <c r="A15" s="21" t="s">
        <v>78</v>
      </c>
      <c r="B15" s="22"/>
      <c r="C15" s="23">
        <v>160</v>
      </c>
      <c r="E15" s="24" t="s">
        <v>80</v>
      </c>
    </row>
    <row r="16" spans="1:5" ht="12">
      <c r="A16" s="25" t="s">
        <v>79</v>
      </c>
      <c r="B16" s="26"/>
      <c r="C16" s="27">
        <v>60</v>
      </c>
      <c r="E16" s="28" t="s">
        <v>81</v>
      </c>
    </row>
    <row r="17" spans="1:5" ht="12">
      <c r="A17" s="25" t="s">
        <v>56</v>
      </c>
      <c r="B17" s="26"/>
      <c r="C17" s="29">
        <f>0.20274*POWER(C15/100,0.725)*POWER(C16,0.425)</f>
        <v>1.6242045059487753</v>
      </c>
      <c r="E17" s="24" t="s">
        <v>0</v>
      </c>
    </row>
    <row r="18" spans="1:5" ht="12">
      <c r="A18" s="25" t="s">
        <v>40</v>
      </c>
      <c r="B18" s="26"/>
      <c r="C18" s="74">
        <v>1</v>
      </c>
      <c r="E18" s="24"/>
    </row>
    <row r="19" spans="1:5" ht="12.75" thickBot="1">
      <c r="A19" s="30" t="s">
        <v>57</v>
      </c>
      <c r="B19" s="31"/>
      <c r="C19" s="32">
        <v>100</v>
      </c>
      <c r="E19" s="24" t="s">
        <v>82</v>
      </c>
    </row>
    <row r="20" ht="12.75" thickTop="1"/>
    <row r="21" ht="12">
      <c r="A21" s="1" t="s">
        <v>9</v>
      </c>
    </row>
    <row r="22" spans="1:7" ht="12">
      <c r="A22" t="s">
        <v>52</v>
      </c>
      <c r="B22" s="3" t="s">
        <v>59</v>
      </c>
      <c r="C22" s="3" t="s">
        <v>60</v>
      </c>
      <c r="D22" s="13" t="s">
        <v>61</v>
      </c>
      <c r="E22" s="3" t="s">
        <v>62</v>
      </c>
      <c r="F22" s="3" t="s">
        <v>63</v>
      </c>
      <c r="G22" s="3" t="s">
        <v>35</v>
      </c>
    </row>
    <row r="23" spans="1:7" ht="12">
      <c r="A23" t="str">
        <f>+$A$12</f>
        <v>Paclitaxel</v>
      </c>
      <c r="B23" s="5">
        <v>80</v>
      </c>
      <c r="C23" s="4">
        <f>+B23*$C$17</f>
        <v>129.93636047590203</v>
      </c>
      <c r="D23" s="4">
        <f>+C23*$C$19/100</f>
        <v>129.93636047590203</v>
      </c>
      <c r="E23" s="6">
        <f>+D23/C12</f>
        <v>4.331212015863401</v>
      </c>
      <c r="F23" s="4">
        <f>IF(INT(E23)=E23,E23,INT(E23)+1)</f>
        <v>5</v>
      </c>
      <c r="G23" s="3">
        <f>+F23*3</f>
        <v>15</v>
      </c>
    </row>
    <row r="24" spans="1:7" ht="12">
      <c r="A24" t="str">
        <f>+A13</f>
        <v>Trastuzumab</v>
      </c>
      <c r="B24" s="5">
        <f>+IF(C18=1,8,6)</f>
        <v>8</v>
      </c>
      <c r="C24" s="4">
        <f>+B24*C16</f>
        <v>480</v>
      </c>
      <c r="D24" s="4">
        <f>+C24*$C$19/100</f>
        <v>480</v>
      </c>
      <c r="E24" s="6">
        <f>+D24/C13</f>
        <v>1.0909090909090908</v>
      </c>
      <c r="F24" s="4">
        <f>IF(INT(E24)=E24,E24,INT(E24)+1)</f>
        <v>2</v>
      </c>
      <c r="G24" s="3">
        <f>+F24*1</f>
        <v>2</v>
      </c>
    </row>
    <row r="25" ht="12.75" thickBot="1">
      <c r="A25" t="s">
        <v>41</v>
      </c>
    </row>
    <row r="26" spans="1:7" ht="12.75" thickTop="1">
      <c r="A26" s="33" t="s">
        <v>64</v>
      </c>
      <c r="B26" s="34"/>
      <c r="C26" s="35"/>
      <c r="D26" s="35"/>
      <c r="E26" s="36"/>
      <c r="F26" s="15"/>
      <c r="G26" s="15"/>
    </row>
    <row r="27" spans="1:7" ht="12">
      <c r="A27" s="37"/>
      <c r="B27" s="38"/>
      <c r="C27" s="38"/>
      <c r="D27" s="38"/>
      <c r="E27" s="39"/>
      <c r="F27" s="15"/>
      <c r="G27" s="15"/>
    </row>
    <row r="28" spans="1:7" ht="12">
      <c r="A28" s="37" t="s">
        <v>52</v>
      </c>
      <c r="B28" s="40" t="s">
        <v>53</v>
      </c>
      <c r="C28" s="40" t="s">
        <v>69</v>
      </c>
      <c r="D28" s="40" t="s">
        <v>70</v>
      </c>
      <c r="E28" s="41" t="s">
        <v>10</v>
      </c>
      <c r="F28" s="42"/>
      <c r="G28" s="15"/>
    </row>
    <row r="29" spans="1:7" ht="12">
      <c r="A29" s="37" t="str">
        <f>+$A$12</f>
        <v>Paclitaxel</v>
      </c>
      <c r="B29" s="40" t="str">
        <f aca="true" t="shared" si="0" ref="B29:D30">+B12</f>
        <v>Amp</v>
      </c>
      <c r="C29" s="40">
        <f t="shared" si="0"/>
        <v>30</v>
      </c>
      <c r="D29" s="40" t="str">
        <f t="shared" si="0"/>
        <v>mg</v>
      </c>
      <c r="E29" s="43">
        <f>+G23</f>
        <v>15</v>
      </c>
      <c r="F29" s="15"/>
      <c r="G29" s="15"/>
    </row>
    <row r="30" spans="1:7" ht="12">
      <c r="A30" s="37" t="str">
        <f>+A13</f>
        <v>Trastuzumab</v>
      </c>
      <c r="B30" s="40" t="str">
        <f t="shared" si="0"/>
        <v>Amp</v>
      </c>
      <c r="C30" s="40">
        <f t="shared" si="0"/>
        <v>440</v>
      </c>
      <c r="D30" s="40" t="str">
        <f t="shared" si="0"/>
        <v>mg</v>
      </c>
      <c r="E30" s="43">
        <f>+G24</f>
        <v>2</v>
      </c>
      <c r="F30" s="15"/>
      <c r="G30" s="15"/>
    </row>
    <row r="31" spans="1:7" ht="12">
      <c r="A31" s="37" t="s">
        <v>75</v>
      </c>
      <c r="B31" s="40" t="s">
        <v>51</v>
      </c>
      <c r="C31" s="40">
        <v>4</v>
      </c>
      <c r="D31" s="40" t="s">
        <v>66</v>
      </c>
      <c r="E31" s="43">
        <v>15</v>
      </c>
      <c r="F31" s="15"/>
      <c r="G31" s="15"/>
    </row>
    <row r="32" spans="1:9" ht="12">
      <c r="A32" s="37" t="s">
        <v>77</v>
      </c>
      <c r="B32" s="40" t="s">
        <v>51</v>
      </c>
      <c r="C32" s="40">
        <v>8</v>
      </c>
      <c r="D32" s="40" t="s">
        <v>66</v>
      </c>
      <c r="E32" s="43">
        <v>3</v>
      </c>
      <c r="F32" s="15"/>
      <c r="G32" s="15"/>
      <c r="H32" s="15"/>
      <c r="I32" s="15"/>
    </row>
    <row r="33" spans="1:9" ht="12">
      <c r="A33" s="37" t="s">
        <v>36</v>
      </c>
      <c r="B33" s="40" t="s">
        <v>51</v>
      </c>
      <c r="C33" s="40">
        <v>100</v>
      </c>
      <c r="D33" s="40" t="s">
        <v>66</v>
      </c>
      <c r="E33" s="43">
        <v>3</v>
      </c>
      <c r="F33" s="15"/>
      <c r="G33" s="15"/>
      <c r="H33" s="15"/>
      <c r="I33" s="15"/>
    </row>
    <row r="34" spans="1:9" ht="12.75" thickBot="1">
      <c r="A34" s="44" t="s">
        <v>11</v>
      </c>
      <c r="B34" s="45" t="s">
        <v>51</v>
      </c>
      <c r="C34" s="45">
        <v>50</v>
      </c>
      <c r="D34" s="45" t="s">
        <v>66</v>
      </c>
      <c r="E34" s="46">
        <v>3</v>
      </c>
      <c r="F34" s="15"/>
      <c r="G34" s="15"/>
      <c r="H34" s="15"/>
      <c r="I34" s="15"/>
    </row>
    <row r="35" spans="8:9" ht="13.5" thickBot="1" thickTop="1">
      <c r="H35" s="15"/>
      <c r="I35" s="15"/>
    </row>
    <row r="36" spans="1:9" ht="12.75" thickTop="1">
      <c r="A36" s="47" t="s">
        <v>71</v>
      </c>
      <c r="B36" s="48"/>
      <c r="C36" s="48"/>
      <c r="D36" s="48"/>
      <c r="E36" s="48"/>
      <c r="F36" s="48"/>
      <c r="G36" s="49"/>
      <c r="H36" s="15"/>
      <c r="I36" s="15"/>
    </row>
    <row r="37" spans="1:9" ht="12">
      <c r="A37" s="50"/>
      <c r="B37" s="8"/>
      <c r="C37" s="8"/>
      <c r="D37" s="8"/>
      <c r="E37" s="8"/>
      <c r="F37" s="8"/>
      <c r="G37" s="51"/>
      <c r="H37" s="15"/>
      <c r="I37" s="15"/>
    </row>
    <row r="38" spans="1:9" ht="12">
      <c r="A38" s="52" t="s">
        <v>72</v>
      </c>
      <c r="B38" s="11"/>
      <c r="C38" s="12" t="s">
        <v>6</v>
      </c>
      <c r="D38" s="12" t="s">
        <v>70</v>
      </c>
      <c r="E38" s="11" t="s">
        <v>48</v>
      </c>
      <c r="F38" s="8"/>
      <c r="G38" s="51"/>
      <c r="H38" s="15"/>
      <c r="I38" s="15"/>
    </row>
    <row r="39" spans="1:9" ht="12">
      <c r="A39" s="53" t="str">
        <f>+A34</f>
        <v>Ranitidina</v>
      </c>
      <c r="B39" s="54"/>
      <c r="C39" s="55">
        <f>+C34</f>
        <v>50</v>
      </c>
      <c r="D39" s="55" t="s">
        <v>66</v>
      </c>
      <c r="E39" s="14" t="s">
        <v>38</v>
      </c>
      <c r="F39" s="56"/>
      <c r="G39" s="57"/>
      <c r="H39" s="15"/>
      <c r="I39" s="15"/>
    </row>
    <row r="40" spans="1:9" ht="12">
      <c r="A40" s="53" t="str">
        <f>+A33</f>
        <v>Hidroxicina</v>
      </c>
      <c r="B40" s="54"/>
      <c r="C40" s="55">
        <v>50</v>
      </c>
      <c r="D40" s="55" t="str">
        <f>+D33</f>
        <v>mg</v>
      </c>
      <c r="E40" s="14" t="s">
        <v>37</v>
      </c>
      <c r="F40" s="56"/>
      <c r="G40" s="57"/>
      <c r="H40" s="15"/>
      <c r="I40" s="15"/>
    </row>
    <row r="41" spans="1:9" ht="12">
      <c r="A41" s="50" t="s">
        <v>73</v>
      </c>
      <c r="B41" s="8"/>
      <c r="C41" s="9">
        <v>8</v>
      </c>
      <c r="D41" s="9" t="s">
        <v>66</v>
      </c>
      <c r="E41" s="14" t="s">
        <v>37</v>
      </c>
      <c r="F41" s="14"/>
      <c r="G41" s="51"/>
      <c r="H41" s="15"/>
      <c r="I41" s="15"/>
    </row>
    <row r="42" spans="1:9" ht="12">
      <c r="A42" s="50" t="s">
        <v>75</v>
      </c>
      <c r="B42" s="8"/>
      <c r="C42" s="9">
        <v>20</v>
      </c>
      <c r="D42" s="9" t="s">
        <v>66</v>
      </c>
      <c r="E42" s="14" t="s">
        <v>37</v>
      </c>
      <c r="F42" s="14"/>
      <c r="G42" s="51"/>
      <c r="H42" s="15"/>
      <c r="I42" s="15"/>
    </row>
    <row r="43" spans="1:9" ht="12">
      <c r="A43" s="52" t="s">
        <v>76</v>
      </c>
      <c r="B43" s="8"/>
      <c r="C43" s="9"/>
      <c r="D43" s="9"/>
      <c r="E43" s="14"/>
      <c r="F43" s="14"/>
      <c r="G43" s="51"/>
      <c r="H43" s="15"/>
      <c r="I43" s="15"/>
    </row>
    <row r="44" spans="1:9" ht="12">
      <c r="A44" s="50" t="str">
        <f>+$A$12</f>
        <v>Paclitaxel</v>
      </c>
      <c r="B44" s="8"/>
      <c r="C44" s="10">
        <f>+$D$23</f>
        <v>129.93636047590203</v>
      </c>
      <c r="D44" s="9" t="s">
        <v>66</v>
      </c>
      <c r="E44" s="14" t="s">
        <v>39</v>
      </c>
      <c r="F44" s="14"/>
      <c r="G44" s="51"/>
      <c r="H44" s="15"/>
      <c r="I44" s="15"/>
    </row>
    <row r="45" spans="1:9" ht="12.75" thickBot="1">
      <c r="A45" s="58" t="str">
        <f>+A13</f>
        <v>Trastuzumab</v>
      </c>
      <c r="B45" s="59"/>
      <c r="C45" s="60">
        <f>+D24</f>
        <v>480</v>
      </c>
      <c r="D45" s="61" t="str">
        <f>+D13</f>
        <v>mg</v>
      </c>
      <c r="E45" s="62" t="s">
        <v>45</v>
      </c>
      <c r="F45" s="62"/>
      <c r="G45" s="63"/>
      <c r="H45" s="15"/>
      <c r="I45" s="15"/>
    </row>
    <row r="46" spans="1:7" ht="12.75" thickTop="1">
      <c r="A46" s="15"/>
      <c r="B46" s="15"/>
      <c r="C46" s="64"/>
      <c r="D46" s="65"/>
      <c r="E46" s="66"/>
      <c r="F46" s="66"/>
      <c r="G46" s="15"/>
    </row>
    <row r="47" ht="12">
      <c r="A47" s="1" t="s">
        <v>3</v>
      </c>
    </row>
    <row r="48" ht="12">
      <c r="A48" s="17" t="s">
        <v>46</v>
      </c>
    </row>
    <row r="49" spans="1:6" ht="12">
      <c r="A49" s="16" t="s">
        <v>1</v>
      </c>
      <c r="B49" s="16" t="s">
        <v>2</v>
      </c>
      <c r="C49" s="16"/>
      <c r="D49" s="16"/>
      <c r="E49" s="16"/>
      <c r="F49" s="16"/>
    </row>
    <row r="50" spans="1:6" ht="12">
      <c r="A50" s="16"/>
      <c r="B50" s="16"/>
      <c r="C50" s="16"/>
      <c r="D50" s="16"/>
      <c r="E50" s="16"/>
      <c r="F50" s="16"/>
    </row>
    <row r="51" spans="1:6" ht="12">
      <c r="A51" s="24"/>
      <c r="B51" s="16"/>
      <c r="C51" s="16"/>
      <c r="D51" s="16"/>
      <c r="E51" s="16"/>
      <c r="F51" s="16"/>
    </row>
    <row r="52" ht="12">
      <c r="A52" t="s">
        <v>83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39" sqref="A39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">
      <c r="A1" s="67"/>
      <c r="B1" s="67"/>
      <c r="C1" s="68"/>
      <c r="D1" s="69" t="s">
        <v>15</v>
      </c>
      <c r="E1" s="67"/>
      <c r="F1" s="67"/>
      <c r="G1" s="67"/>
    </row>
    <row r="2" spans="1:7" ht="12">
      <c r="A2" s="70"/>
      <c r="B2" s="70"/>
      <c r="C2" s="70"/>
      <c r="D2" s="71" t="s">
        <v>16</v>
      </c>
      <c r="E2" s="70"/>
      <c r="F2" s="70"/>
      <c r="G2" s="70"/>
    </row>
    <row r="3" spans="1:7" ht="12">
      <c r="A3" s="72"/>
      <c r="B3" s="72"/>
      <c r="C3" s="72"/>
      <c r="D3" s="72"/>
      <c r="E3" s="72"/>
      <c r="F3" s="72"/>
      <c r="G3" s="72"/>
    </row>
    <row r="4" ht="12">
      <c r="A4" s="1" t="s">
        <v>5</v>
      </c>
    </row>
    <row r="5" spans="1:3" ht="12">
      <c r="A5" t="s">
        <v>47</v>
      </c>
      <c r="C5" s="1" t="s">
        <v>30</v>
      </c>
    </row>
    <row r="6" spans="1:3" ht="12">
      <c r="A6" t="s">
        <v>48</v>
      </c>
      <c r="C6" t="s">
        <v>31</v>
      </c>
    </row>
    <row r="7" spans="1:3" ht="12">
      <c r="A7" t="s">
        <v>49</v>
      </c>
      <c r="C7" t="s">
        <v>28</v>
      </c>
    </row>
    <row r="8" spans="1:3" ht="12">
      <c r="A8" t="s">
        <v>4</v>
      </c>
      <c r="C8" t="s">
        <v>7</v>
      </c>
    </row>
    <row r="9" ht="12">
      <c r="A9" s="16"/>
    </row>
    <row r="10" ht="12">
      <c r="A10" s="1" t="s">
        <v>50</v>
      </c>
    </row>
    <row r="11" spans="1:4" ht="12">
      <c r="A11" t="s">
        <v>52</v>
      </c>
      <c r="B11" s="3" t="s">
        <v>53</v>
      </c>
      <c r="C11" s="3" t="s">
        <v>69</v>
      </c>
      <c r="D11" s="3" t="s">
        <v>70</v>
      </c>
    </row>
    <row r="12" spans="1:4" ht="12">
      <c r="A12" s="2" t="s">
        <v>44</v>
      </c>
      <c r="B12" s="7" t="s">
        <v>42</v>
      </c>
      <c r="C12" s="5">
        <v>440</v>
      </c>
      <c r="D12" s="3" t="s">
        <v>43</v>
      </c>
    </row>
    <row r="13" spans="1:3" ht="12.75" thickBot="1">
      <c r="A13" s="2"/>
      <c r="B13" s="2"/>
      <c r="C13" s="1"/>
    </row>
    <row r="14" spans="1:5" ht="12.75" thickTop="1">
      <c r="A14" s="21" t="s">
        <v>78</v>
      </c>
      <c r="B14" s="22"/>
      <c r="C14" s="23">
        <v>160</v>
      </c>
      <c r="E14" s="24" t="s">
        <v>80</v>
      </c>
    </row>
    <row r="15" spans="1:5" ht="12">
      <c r="A15" s="25" t="s">
        <v>79</v>
      </c>
      <c r="B15" s="26"/>
      <c r="C15" s="27">
        <v>60</v>
      </c>
      <c r="E15" s="28" t="s">
        <v>81</v>
      </c>
    </row>
    <row r="16" spans="1:5" ht="12">
      <c r="A16" s="25" t="s">
        <v>56</v>
      </c>
      <c r="B16" s="26"/>
      <c r="C16" s="29">
        <f>0.20274*POWER(C14/100,0.725)*POWER(C15,0.425)</f>
        <v>1.6242045059487753</v>
      </c>
      <c r="E16" s="24" t="s">
        <v>0</v>
      </c>
    </row>
    <row r="17" spans="1:5" ht="12">
      <c r="A17" s="25" t="s">
        <v>40</v>
      </c>
      <c r="B17" s="26"/>
      <c r="C17" s="74">
        <v>5</v>
      </c>
      <c r="E17" s="24"/>
    </row>
    <row r="18" spans="1:5" ht="12.75" thickBot="1">
      <c r="A18" s="30" t="s">
        <v>57</v>
      </c>
      <c r="B18" s="31"/>
      <c r="C18" s="32">
        <v>100</v>
      </c>
      <c r="E18" s="24" t="s">
        <v>82</v>
      </c>
    </row>
    <row r="19" ht="12.75" thickTop="1"/>
    <row r="20" ht="12">
      <c r="A20" s="1" t="s">
        <v>9</v>
      </c>
    </row>
    <row r="21" spans="1:7" ht="12">
      <c r="A21" t="s">
        <v>52</v>
      </c>
      <c r="B21" s="3" t="s">
        <v>59</v>
      </c>
      <c r="C21" s="3" t="s">
        <v>60</v>
      </c>
      <c r="D21" s="13" t="s">
        <v>61</v>
      </c>
      <c r="E21" s="3" t="s">
        <v>62</v>
      </c>
      <c r="F21" s="3" t="s">
        <v>63</v>
      </c>
      <c r="G21" s="3" t="s">
        <v>35</v>
      </c>
    </row>
    <row r="22" spans="1:7" ht="12">
      <c r="A22" t="str">
        <f>+A12</f>
        <v>Trastuzumab</v>
      </c>
      <c r="B22" s="5">
        <f>+IF(C17=1,8,6)</f>
        <v>6</v>
      </c>
      <c r="C22" s="4">
        <f>+B22*C15</f>
        <v>360</v>
      </c>
      <c r="D22" s="4">
        <f>+C22*$C$18/100</f>
        <v>360</v>
      </c>
      <c r="E22" s="6">
        <f>+D22/C12</f>
        <v>0.8181818181818182</v>
      </c>
      <c r="F22" s="4">
        <f>IF(INT(E22)=E22,E22,INT(E22)+1)</f>
        <v>1</v>
      </c>
      <c r="G22" s="3">
        <f>+F22*1</f>
        <v>1</v>
      </c>
    </row>
    <row r="23" ht="12.75" thickBot="1">
      <c r="A23" t="s">
        <v>41</v>
      </c>
    </row>
    <row r="24" spans="1:7" ht="12.75" thickTop="1">
      <c r="A24" s="33" t="s">
        <v>64</v>
      </c>
      <c r="B24" s="34"/>
      <c r="C24" s="35"/>
      <c r="D24" s="35"/>
      <c r="E24" s="36"/>
      <c r="F24" s="15"/>
      <c r="G24" s="15"/>
    </row>
    <row r="25" spans="1:7" ht="12">
      <c r="A25" s="37"/>
      <c r="B25" s="38"/>
      <c r="C25" s="38"/>
      <c r="D25" s="38"/>
      <c r="E25" s="39"/>
      <c r="F25" s="15"/>
      <c r="G25" s="15"/>
    </row>
    <row r="26" spans="1:7" ht="12">
      <c r="A26" s="37" t="s">
        <v>52</v>
      </c>
      <c r="B26" s="40" t="s">
        <v>53</v>
      </c>
      <c r="C26" s="40" t="s">
        <v>69</v>
      </c>
      <c r="D26" s="40" t="s">
        <v>70</v>
      </c>
      <c r="E26" s="41" t="s">
        <v>10</v>
      </c>
      <c r="F26" s="42"/>
      <c r="G26" s="15"/>
    </row>
    <row r="27" spans="1:7" ht="12.75" thickBot="1">
      <c r="A27" s="44" t="str">
        <f>+A12</f>
        <v>Trastuzumab</v>
      </c>
      <c r="B27" s="45" t="str">
        <f>+B12</f>
        <v>Amp</v>
      </c>
      <c r="C27" s="45">
        <f>+C12</f>
        <v>440</v>
      </c>
      <c r="D27" s="45" t="str">
        <f>+D12</f>
        <v>mg</v>
      </c>
      <c r="E27" s="46">
        <f>+G22</f>
        <v>1</v>
      </c>
      <c r="F27" s="15"/>
      <c r="G27" s="15"/>
    </row>
    <row r="28" spans="8:9" ht="13.5" thickBot="1" thickTop="1">
      <c r="H28" s="15"/>
      <c r="I28" s="15"/>
    </row>
    <row r="29" spans="1:9" ht="12.75" thickTop="1">
      <c r="A29" s="47" t="s">
        <v>71</v>
      </c>
      <c r="B29" s="48"/>
      <c r="C29" s="48"/>
      <c r="D29" s="48"/>
      <c r="E29" s="48"/>
      <c r="F29" s="48"/>
      <c r="G29" s="49"/>
      <c r="H29" s="15"/>
      <c r="I29" s="15"/>
    </row>
    <row r="30" spans="1:9" ht="12">
      <c r="A30" s="50"/>
      <c r="B30" s="8"/>
      <c r="C30" s="8"/>
      <c r="D30" s="8"/>
      <c r="E30" s="8"/>
      <c r="F30" s="8"/>
      <c r="G30" s="51"/>
      <c r="H30" s="15"/>
      <c r="I30" s="15"/>
    </row>
    <row r="31" spans="1:9" ht="12">
      <c r="A31" s="52" t="s">
        <v>32</v>
      </c>
      <c r="B31" s="11"/>
      <c r="C31" s="12" t="s">
        <v>6</v>
      </c>
      <c r="D31" s="12" t="s">
        <v>70</v>
      </c>
      <c r="E31" s="11" t="s">
        <v>48</v>
      </c>
      <c r="F31" s="8"/>
      <c r="G31" s="51"/>
      <c r="H31" s="15"/>
      <c r="I31" s="15"/>
    </row>
    <row r="32" spans="1:9" ht="12.75" thickBot="1">
      <c r="A32" s="58" t="str">
        <f>+A12</f>
        <v>Trastuzumab</v>
      </c>
      <c r="B32" s="59"/>
      <c r="C32" s="60">
        <f>+D22</f>
        <v>360</v>
      </c>
      <c r="D32" s="61" t="str">
        <f>+D12</f>
        <v>mg</v>
      </c>
      <c r="E32" s="62" t="s">
        <v>45</v>
      </c>
      <c r="F32" s="62"/>
      <c r="G32" s="63"/>
      <c r="H32" s="15"/>
      <c r="I32" s="15"/>
    </row>
    <row r="33" spans="1:7" ht="12.75" thickTop="1">
      <c r="A33" s="15"/>
      <c r="B33" s="15"/>
      <c r="C33" s="64"/>
      <c r="D33" s="65"/>
      <c r="E33" s="66"/>
      <c r="F33" s="66"/>
      <c r="G33" s="15"/>
    </row>
    <row r="34" ht="12">
      <c r="A34" s="1" t="s">
        <v>3</v>
      </c>
    </row>
    <row r="35" ht="12">
      <c r="A35" s="17" t="s">
        <v>33</v>
      </c>
    </row>
    <row r="36" ht="12">
      <c r="A36" s="17" t="s">
        <v>34</v>
      </c>
    </row>
    <row r="37" spans="1:6" ht="12">
      <c r="A37" s="16" t="s">
        <v>1</v>
      </c>
      <c r="B37" s="16" t="s">
        <v>2</v>
      </c>
      <c r="C37" s="16"/>
      <c r="D37" s="16"/>
      <c r="E37" s="16"/>
      <c r="F37" s="16"/>
    </row>
    <row r="38" spans="1:6" ht="12">
      <c r="A38" s="16"/>
      <c r="B38" s="16"/>
      <c r="C38" s="16"/>
      <c r="D38" s="16"/>
      <c r="E38" s="16"/>
      <c r="F38" s="16"/>
    </row>
    <row r="39" spans="1:6" ht="12">
      <c r="A39" s="24"/>
      <c r="B39" s="16"/>
      <c r="C39" s="16"/>
      <c r="D39" s="16"/>
      <c r="E39" s="16"/>
      <c r="F39" s="16"/>
    </row>
    <row r="40" ht="12">
      <c r="A40" t="s">
        <v>83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B13" sqref="B13"/>
    </sheetView>
  </sheetViews>
  <sheetFormatPr defaultColWidth="11.421875" defaultRowHeight="12.75"/>
  <sheetData>
    <row r="2" ht="12">
      <c r="A2" s="1" t="s">
        <v>12</v>
      </c>
    </row>
    <row r="4" ht="12">
      <c r="A4" t="s">
        <v>13</v>
      </c>
    </row>
    <row r="5" ht="12">
      <c r="A5" t="s">
        <v>27</v>
      </c>
    </row>
    <row r="6" ht="12">
      <c r="A6" t="s">
        <v>14</v>
      </c>
    </row>
  </sheetData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Mauricio Lema</cp:lastModifiedBy>
  <cp:lastPrinted>2004-10-16T17:33:43Z</cp:lastPrinted>
  <dcterms:created xsi:type="dcterms:W3CDTF">2004-10-16T15:27:29Z</dcterms:created>
  <dcterms:modified xsi:type="dcterms:W3CDTF">2010-08-02T00:41:22Z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