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820" activeTab="0"/>
  </bookViews>
  <sheets>
    <sheet name="FAC" sheetId="1" r:id="rId1"/>
    <sheet name="Paclitaxel semanal" sheetId="2" r:id="rId2"/>
    <sheet name="Paclitaxel cada 3 semanas" sheetId="3" r:id="rId3"/>
    <sheet name="Explicación" sheetId="4" r:id="rId4"/>
  </sheets>
  <definedNames/>
  <calcPr fullCalcOnLoad="1"/>
</workbook>
</file>

<file path=xl/sharedStrings.xml><?xml version="1.0" encoding="utf-8"?>
<sst xmlns="http://schemas.openxmlformats.org/spreadsheetml/2006/main" count="232" uniqueCount="80">
  <si>
    <t>Difenhidramina</t>
  </si>
  <si>
    <t>Ranitidina</t>
  </si>
  <si>
    <t>IV antes de quimioterapia, día 1</t>
  </si>
  <si>
    <t>IV antes de quimioterapia, días 1</t>
  </si>
  <si>
    <t>IV en SSN 500 cc IV día 1 en infusíon de 180 minutos</t>
  </si>
  <si>
    <t>Paclitaxel 175 mg/m2 cada 21 días</t>
  </si>
  <si>
    <t>Paclitaxel 175 mg/m2 día 1 cada 21 días</t>
  </si>
  <si>
    <t>CALGB 9344</t>
  </si>
  <si>
    <t>AC seguido por Paclitaxel</t>
  </si>
  <si>
    <t>Indicado en cáncer de mama &gt;3 ganglios linfáticos resecados (alto riesgo)</t>
  </si>
  <si>
    <t>Cada ciclo separado del anterior por 21 días (con recuperación de mielotoxicidad)</t>
  </si>
  <si>
    <t>Mauricio Lema Medina MD</t>
  </si>
  <si>
    <t>www.mauriciolema.com</t>
  </si>
  <si>
    <t>BC</t>
  </si>
  <si>
    <t>FAC</t>
  </si>
  <si>
    <t>Ciclofosfamida, Doxorrubicina, Fluoruracilo cada 21 días</t>
  </si>
  <si>
    <t>Smalley RV et al. Cancer 40:625-632, 1977</t>
  </si>
  <si>
    <t>Fluoruracilo</t>
  </si>
  <si>
    <t>Prednisolona</t>
  </si>
  <si>
    <t>Tab</t>
  </si>
  <si>
    <t>Se administran 4 ciclos de AC seguido por 4 ciclos de paclitaxel (12 infusiones semanales)</t>
  </si>
  <si>
    <t>NOTA:</t>
  </si>
  <si>
    <t>El paclitaxel 175 mg/m2 es más tóxico y menos eficaz que el semanal. Se preserva el protocolo de paclitaxel cada 3 semanas por su interés histórico</t>
  </si>
  <si>
    <t>Num Amp/ciclo</t>
  </si>
  <si>
    <t>Hidroxicina</t>
  </si>
  <si>
    <t>IV antes de quimioterapia, día 1, 8 y 15</t>
  </si>
  <si>
    <t>IV antes de quimioterapia, día 1, 8 y 15</t>
  </si>
  <si>
    <t>IV en SSN 500 cc IV día 1 en infusíon 90 minutos, día 1, 8 y 15</t>
  </si>
  <si>
    <t>Paclitaxel 80 mg/m2 día 1, 8 y 15. Se repite cada 21 días x4</t>
  </si>
  <si>
    <t>Paclitaxel 80 mg/m2 cada semana x12</t>
  </si>
  <si>
    <t>COMENTARIO</t>
  </si>
  <si>
    <t>PROTOCOLO EN DESUSO (Sólo situaciones especiales)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</si>
  <si>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</si>
  <si>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</si>
  <si>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</si>
  <si>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</si>
  <si>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</si>
  <si>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</si>
  <si>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</si>
  <si>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</si>
  <si>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</si>
  <si>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</si>
  <si>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</si>
  <si>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</si>
  <si>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</si>
  <si>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</si>
  <si>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</si>
  <si>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</si>
  <si>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</si>
  <si>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</si>
  <si>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</si>
  <si>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</si>
  <si>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</si>
  <si>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</si>
  <si>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</si>
  <si>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</si>
  <si>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</si>
  <si>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</si>
  <si>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</si>
  <si>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</si>
  <si>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</si>
  <si>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</si>
  <si>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</si>
  <si>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</si>
  <si>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</si>
  <si>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</si>
  <si>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</si>
  <si>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</si>
  <si>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</si>
  <si>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</si>
  <si>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</si>
  <si>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</si>
  <si>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</si>
  <si>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</si>
  <si>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</si>
  <si>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</si>
  <si>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Cáncer de mama</t>
  </si>
  <si>
    <t>Paclitaxel</t>
  </si>
  <si>
    <t>Cálculo de dosis por infusión (Número de ampollas)</t>
  </si>
  <si>
    <t>Amp / Infusión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</si>
</sst>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General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1" fontId="0" fillId="2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0" fillId="2" borderId="16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7" fillId="6" borderId="0" xfId="20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8" fillId="7" borderId="0" xfId="0" applyFont="1" applyFill="1" applyAlignment="1">
      <alignment horizontal="right"/>
    </xf>
    <xf numFmtId="0" fontId="7" fillId="6" borderId="0" xfId="2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E65" sqref="E65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75"/>
      <c r="B1" s="75"/>
      <c r="C1" s="76"/>
      <c r="D1" s="77" t="s">
        <v>11</v>
      </c>
      <c r="E1" s="75"/>
      <c r="F1" s="75"/>
      <c r="G1" s="75"/>
    </row>
    <row r="2" spans="1:7" ht="12">
      <c r="A2" s="78"/>
      <c r="B2" s="78"/>
      <c r="C2" s="78"/>
      <c r="D2" s="82" t="s">
        <v>12</v>
      </c>
      <c r="E2" s="78"/>
      <c r="F2" s="78"/>
      <c r="G2" s="78"/>
    </row>
    <row r="3" spans="1:7" ht="12">
      <c r="A3" s="80"/>
      <c r="B3" s="80"/>
      <c r="C3" s="80"/>
      <c r="D3" s="80"/>
      <c r="E3" s="80"/>
      <c r="F3" s="80"/>
      <c r="G3" s="81" t="s">
        <v>13</v>
      </c>
    </row>
    <row r="4" ht="12">
      <c r="A4" s="1" t="s">
        <v>74</v>
      </c>
    </row>
    <row r="5" spans="1:3" ht="12">
      <c r="A5" t="s">
        <v>32</v>
      </c>
      <c r="C5" s="1" t="s">
        <v>14</v>
      </c>
    </row>
    <row r="6" spans="1:3" ht="12">
      <c r="A6" t="s">
        <v>33</v>
      </c>
      <c r="C6" t="s">
        <v>15</v>
      </c>
    </row>
    <row r="7" spans="1:3" ht="12">
      <c r="A7" t="s">
        <v>34</v>
      </c>
      <c r="C7" t="s">
        <v>16</v>
      </c>
    </row>
    <row r="8" spans="1:3" ht="12">
      <c r="A8" t="s">
        <v>73</v>
      </c>
      <c r="C8" t="s">
        <v>76</v>
      </c>
    </row>
    <row r="10" ht="12">
      <c r="A10" t="s">
        <v>35</v>
      </c>
    </row>
    <row r="11" spans="1:4" ht="12">
      <c r="A11" t="s">
        <v>37</v>
      </c>
      <c r="B11" s="3" t="s">
        <v>38</v>
      </c>
      <c r="C11" s="3" t="s">
        <v>54</v>
      </c>
      <c r="D11" s="3" t="s">
        <v>55</v>
      </c>
    </row>
    <row r="12" spans="1:4" ht="12">
      <c r="A12" s="83" t="s">
        <v>17</v>
      </c>
      <c r="B12" s="84" t="s">
        <v>36</v>
      </c>
      <c r="C12" s="7">
        <v>500</v>
      </c>
      <c r="D12" s="3" t="s">
        <v>51</v>
      </c>
    </row>
    <row r="13" spans="1:4" ht="12">
      <c r="A13" s="83" t="s">
        <v>39</v>
      </c>
      <c r="B13" s="84" t="s">
        <v>36</v>
      </c>
      <c r="C13" s="7">
        <v>10</v>
      </c>
      <c r="D13" s="3" t="s">
        <v>51</v>
      </c>
    </row>
    <row r="14" spans="1:4" ht="12">
      <c r="A14" s="83" t="s">
        <v>40</v>
      </c>
      <c r="B14" s="84" t="s">
        <v>36</v>
      </c>
      <c r="C14" s="7">
        <v>1000</v>
      </c>
      <c r="D14" s="3" t="s">
        <v>51</v>
      </c>
    </row>
    <row r="15" spans="1:3" ht="12">
      <c r="A15" s="83"/>
      <c r="B15" s="83"/>
      <c r="C15" s="1"/>
    </row>
    <row r="16" spans="1:5" ht="12">
      <c r="A16" s="23" t="s">
        <v>63</v>
      </c>
      <c r="B16" s="24"/>
      <c r="C16" s="20">
        <v>160</v>
      </c>
      <c r="E16" s="5" t="s">
        <v>65</v>
      </c>
    </row>
    <row r="17" spans="1:5" ht="12">
      <c r="A17" s="25" t="s">
        <v>64</v>
      </c>
      <c r="B17" s="26"/>
      <c r="C17" s="21">
        <v>56</v>
      </c>
      <c r="E17" s="6" t="s">
        <v>66</v>
      </c>
    </row>
    <row r="18" spans="1:5" ht="12">
      <c r="A18" s="25" t="s">
        <v>41</v>
      </c>
      <c r="B18" s="26"/>
      <c r="C18" s="85">
        <f>0.20274*POWER(C16/100,0.725)*POWER(C17,0.425)</f>
        <v>1.5772710824040208</v>
      </c>
      <c r="E18" s="5" t="s">
        <v>69</v>
      </c>
    </row>
    <row r="19" spans="1:5" ht="12">
      <c r="A19" s="27" t="s">
        <v>42</v>
      </c>
      <c r="B19" s="28"/>
      <c r="C19" s="22">
        <v>100</v>
      </c>
      <c r="E19" s="5" t="s">
        <v>67</v>
      </c>
    </row>
    <row r="21" ht="12">
      <c r="A21" t="s">
        <v>43</v>
      </c>
    </row>
    <row r="22" spans="1:6" ht="12">
      <c r="A22" t="s">
        <v>37</v>
      </c>
      <c r="B22" s="3" t="s">
        <v>44</v>
      </c>
      <c r="C22" s="3" t="s">
        <v>45</v>
      </c>
      <c r="D22" s="86" t="s">
        <v>46</v>
      </c>
      <c r="E22" s="3" t="s">
        <v>47</v>
      </c>
      <c r="F22" s="3" t="s">
        <v>48</v>
      </c>
    </row>
    <row r="23" spans="1:6" ht="12">
      <c r="A23" t="str">
        <f>+$A$12</f>
        <v>Fluoruracilo</v>
      </c>
      <c r="B23" s="7">
        <v>500</v>
      </c>
      <c r="C23" s="4">
        <f>+B23*$C$18</f>
        <v>788.6355412020104</v>
      </c>
      <c r="D23" s="4">
        <f>+C23*$C$19/100</f>
        <v>788.6355412020104</v>
      </c>
      <c r="E23" s="8">
        <f>+D23/C12</f>
        <v>1.5772710824040208</v>
      </c>
      <c r="F23" s="4">
        <f>IF(INT(E23)=E23,E23,INT(E23)+1)</f>
        <v>2</v>
      </c>
    </row>
    <row r="24" spans="1:6" ht="12">
      <c r="A24" t="str">
        <f>+$A$13</f>
        <v>Doxorrubicina</v>
      </c>
      <c r="B24" s="7">
        <v>50</v>
      </c>
      <c r="C24" s="4">
        <f>+B24*$C$18</f>
        <v>78.86355412020104</v>
      </c>
      <c r="D24" s="4">
        <f>+C24*$C$19/100</f>
        <v>78.86355412020104</v>
      </c>
      <c r="E24" s="8">
        <f>+D24/C13</f>
        <v>7.886355412020104</v>
      </c>
      <c r="F24" s="4">
        <f>IF(INT(E24)=E24,E24,INT(E24)+1)</f>
        <v>8</v>
      </c>
    </row>
    <row r="25" spans="1:6" ht="12">
      <c r="A25" t="str">
        <f>+$A$14</f>
        <v>Ciclofosfamida</v>
      </c>
      <c r="B25" s="7">
        <v>500</v>
      </c>
      <c r="C25" s="4">
        <f>+B25*$C$18</f>
        <v>788.6355412020104</v>
      </c>
      <c r="D25" s="4">
        <f>+C25*$C$19/100</f>
        <v>788.6355412020104</v>
      </c>
      <c r="E25" s="8">
        <f>+D25/C14</f>
        <v>0.7886355412020104</v>
      </c>
      <c r="F25" s="4">
        <f>IF(INT(E25)=E25,E25,INT(E25)+1)</f>
        <v>1</v>
      </c>
    </row>
    <row r="27" spans="1:5" ht="12">
      <c r="A27" s="87" t="s">
        <v>49</v>
      </c>
      <c r="B27" s="88"/>
      <c r="C27" s="89"/>
      <c r="D27" s="89"/>
      <c r="E27" s="90"/>
    </row>
    <row r="28" spans="1:5" ht="12">
      <c r="A28" s="91"/>
      <c r="B28" s="10"/>
      <c r="C28" s="10"/>
      <c r="D28" s="10"/>
      <c r="E28" s="92"/>
    </row>
    <row r="29" spans="1:5" ht="12">
      <c r="A29" s="91" t="s">
        <v>37</v>
      </c>
      <c r="B29" s="11" t="s">
        <v>38</v>
      </c>
      <c r="C29" s="11" t="s">
        <v>54</v>
      </c>
      <c r="D29" s="11" t="s">
        <v>55</v>
      </c>
      <c r="E29" s="93" t="s">
        <v>50</v>
      </c>
    </row>
    <row r="30" spans="1:5" ht="12">
      <c r="A30" s="91" t="str">
        <f>+$A$12</f>
        <v>Fluoruracilo</v>
      </c>
      <c r="B30" s="11" t="str">
        <f aca="true" t="shared" si="0" ref="B30:C32">+B12</f>
        <v>Amp</v>
      </c>
      <c r="C30" s="11">
        <f t="shared" si="0"/>
        <v>500</v>
      </c>
      <c r="D30" s="11" t="str">
        <f>+D12</f>
        <v>mg</v>
      </c>
      <c r="E30" s="93">
        <f>+F23</f>
        <v>2</v>
      </c>
    </row>
    <row r="31" spans="1:5" ht="12">
      <c r="A31" s="91" t="str">
        <f>+$A$13</f>
        <v>Doxorrubicina</v>
      </c>
      <c r="B31" s="11" t="str">
        <f t="shared" si="0"/>
        <v>Amp</v>
      </c>
      <c r="C31" s="11">
        <f t="shared" si="0"/>
        <v>10</v>
      </c>
      <c r="D31" s="11" t="str">
        <f>+D13</f>
        <v>mg</v>
      </c>
      <c r="E31" s="93">
        <f>+F24</f>
        <v>8</v>
      </c>
    </row>
    <row r="32" spans="1:5" ht="12">
      <c r="A32" s="91" t="str">
        <f>+$A$14</f>
        <v>Ciclofosfamida</v>
      </c>
      <c r="B32" s="11" t="str">
        <f t="shared" si="0"/>
        <v>Amp</v>
      </c>
      <c r="C32" s="11">
        <f t="shared" si="0"/>
        <v>1000</v>
      </c>
      <c r="D32" s="11" t="str">
        <f>+D14</f>
        <v>mg</v>
      </c>
      <c r="E32" s="93">
        <f>+F25</f>
        <v>1</v>
      </c>
    </row>
    <row r="33" spans="1:5" ht="12">
      <c r="A33" s="91" t="s">
        <v>18</v>
      </c>
      <c r="B33" s="11" t="s">
        <v>19</v>
      </c>
      <c r="C33" s="11">
        <v>50</v>
      </c>
      <c r="D33" s="11" t="s">
        <v>51</v>
      </c>
      <c r="E33" s="94">
        <v>10</v>
      </c>
    </row>
    <row r="34" spans="1:9" ht="12">
      <c r="A34" s="91" t="s">
        <v>60</v>
      </c>
      <c r="B34" s="11" t="s">
        <v>36</v>
      </c>
      <c r="C34" s="11">
        <v>4</v>
      </c>
      <c r="D34" s="11" t="s">
        <v>51</v>
      </c>
      <c r="E34" s="93">
        <v>5</v>
      </c>
      <c r="H34" s="17"/>
      <c r="I34" s="17"/>
    </row>
    <row r="35" spans="1:9" ht="12">
      <c r="A35" s="95" t="s">
        <v>62</v>
      </c>
      <c r="B35" s="96" t="s">
        <v>36</v>
      </c>
      <c r="C35" s="96">
        <v>8</v>
      </c>
      <c r="D35" s="96" t="s">
        <v>51</v>
      </c>
      <c r="E35" s="97">
        <v>1</v>
      </c>
      <c r="H35" s="17"/>
      <c r="I35" s="17"/>
    </row>
    <row r="36" spans="8:9" ht="12">
      <c r="H36" s="17"/>
      <c r="I36" s="17"/>
    </row>
    <row r="37" spans="8:9" ht="12.75" thickBot="1">
      <c r="H37" s="17"/>
      <c r="I37" s="17"/>
    </row>
    <row r="38" spans="1:9" ht="12.75" thickTop="1">
      <c r="A38" s="55" t="s">
        <v>56</v>
      </c>
      <c r="B38" s="56"/>
      <c r="C38" s="56"/>
      <c r="D38" s="56"/>
      <c r="E38" s="56"/>
      <c r="F38" s="56"/>
      <c r="G38" s="57"/>
      <c r="H38" s="17"/>
      <c r="I38" s="17"/>
    </row>
    <row r="39" spans="1:9" ht="12">
      <c r="A39" s="58"/>
      <c r="B39" s="10"/>
      <c r="C39" s="10"/>
      <c r="D39" s="10"/>
      <c r="E39" s="10"/>
      <c r="F39" s="10"/>
      <c r="G39" s="59"/>
      <c r="H39" s="17"/>
      <c r="I39" s="17"/>
    </row>
    <row r="40" spans="1:9" ht="12">
      <c r="A40" s="60" t="s">
        <v>57</v>
      </c>
      <c r="B40" s="13"/>
      <c r="C40" s="14" t="s">
        <v>75</v>
      </c>
      <c r="D40" s="14" t="s">
        <v>55</v>
      </c>
      <c r="E40" s="13" t="s">
        <v>33</v>
      </c>
      <c r="F40" s="10"/>
      <c r="G40" s="59"/>
      <c r="H40" s="17"/>
      <c r="I40" s="17"/>
    </row>
    <row r="41" spans="1:9" ht="12">
      <c r="A41" s="58" t="s">
        <v>58</v>
      </c>
      <c r="B41" s="10"/>
      <c r="C41" s="11">
        <v>8</v>
      </c>
      <c r="D41" s="11" t="s">
        <v>51</v>
      </c>
      <c r="E41" s="16" t="s">
        <v>59</v>
      </c>
      <c r="F41" s="16"/>
      <c r="G41" s="59"/>
      <c r="H41" s="17"/>
      <c r="I41" s="17"/>
    </row>
    <row r="42" spans="1:9" ht="12">
      <c r="A42" s="58" t="s">
        <v>60</v>
      </c>
      <c r="B42" s="10"/>
      <c r="C42" s="11">
        <v>20</v>
      </c>
      <c r="D42" s="11" t="s">
        <v>51</v>
      </c>
      <c r="E42" s="16" t="s">
        <v>59</v>
      </c>
      <c r="F42" s="16"/>
      <c r="G42" s="59"/>
      <c r="H42" s="17"/>
      <c r="I42" s="17"/>
    </row>
    <row r="43" spans="1:9" ht="12">
      <c r="A43" s="60" t="s">
        <v>61</v>
      </c>
      <c r="B43" s="10"/>
      <c r="C43" s="11"/>
      <c r="D43" s="11"/>
      <c r="E43" s="16"/>
      <c r="F43" s="16"/>
      <c r="G43" s="59"/>
      <c r="H43" s="17"/>
      <c r="I43" s="17"/>
    </row>
    <row r="44" spans="1:9" ht="12">
      <c r="A44" s="58" t="str">
        <f>+$A$12</f>
        <v>Fluoruracilo</v>
      </c>
      <c r="B44" s="10"/>
      <c r="C44" s="12">
        <f>+$D$23</f>
        <v>788.6355412020104</v>
      </c>
      <c r="D44" s="11" t="s">
        <v>51</v>
      </c>
      <c r="E44" s="16" t="s">
        <v>52</v>
      </c>
      <c r="F44" s="16"/>
      <c r="G44" s="59"/>
      <c r="H44" s="17"/>
      <c r="I44" s="17"/>
    </row>
    <row r="45" spans="1:9" ht="12">
      <c r="A45" s="58" t="str">
        <f>+$A$13</f>
        <v>Doxorrubicina</v>
      </c>
      <c r="B45" s="10"/>
      <c r="C45" s="12">
        <f>+$D$24</f>
        <v>78.86355412020104</v>
      </c>
      <c r="D45" s="11" t="s">
        <v>51</v>
      </c>
      <c r="E45" s="16" t="s">
        <v>52</v>
      </c>
      <c r="F45" s="16"/>
      <c r="G45" s="59"/>
      <c r="H45" s="17"/>
      <c r="I45" s="17"/>
    </row>
    <row r="46" spans="1:9" ht="12.75" thickBot="1">
      <c r="A46" s="66" t="str">
        <f>+$A$14</f>
        <v>Ciclofosfamida</v>
      </c>
      <c r="B46" s="67"/>
      <c r="C46" s="68">
        <f>+$D$25</f>
        <v>788.6355412020104</v>
      </c>
      <c r="D46" s="69" t="s">
        <v>51</v>
      </c>
      <c r="E46" s="70" t="s">
        <v>53</v>
      </c>
      <c r="F46" s="70"/>
      <c r="G46" s="71"/>
      <c r="H46" s="17"/>
      <c r="I46" s="17"/>
    </row>
    <row r="47" ht="12.75" thickTop="1">
      <c r="A47" s="18"/>
    </row>
    <row r="48" spans="1:6" ht="12">
      <c r="A48" s="18"/>
      <c r="B48" s="18"/>
      <c r="C48" s="18"/>
      <c r="D48" s="18"/>
      <c r="E48" s="18"/>
      <c r="F48" s="18"/>
    </row>
    <row r="49" ht="12">
      <c r="A49" t="s">
        <v>68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G13" sqref="G1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75"/>
      <c r="B1" s="75"/>
      <c r="C1" s="76"/>
      <c r="D1" s="77" t="s">
        <v>11</v>
      </c>
      <c r="E1" s="75"/>
      <c r="F1" s="75"/>
      <c r="G1" s="75"/>
    </row>
    <row r="2" spans="1:7" ht="12">
      <c r="A2" s="78"/>
      <c r="B2" s="78"/>
      <c r="C2" s="78"/>
      <c r="D2" s="79" t="s">
        <v>12</v>
      </c>
      <c r="E2" s="78"/>
      <c r="F2" s="78"/>
      <c r="G2" s="78"/>
    </row>
    <row r="3" spans="1:7" ht="12">
      <c r="A3" s="80"/>
      <c r="B3" s="80"/>
      <c r="C3" s="80"/>
      <c r="D3" s="80"/>
      <c r="E3" s="80"/>
      <c r="F3" s="80"/>
      <c r="G3" s="80"/>
    </row>
    <row r="4" ht="12">
      <c r="A4" s="1" t="s">
        <v>74</v>
      </c>
    </row>
    <row r="5" spans="1:3" ht="12">
      <c r="A5" t="s">
        <v>32</v>
      </c>
      <c r="C5" s="1" t="s">
        <v>77</v>
      </c>
    </row>
    <row r="6" spans="1:3" ht="12">
      <c r="A6" t="s">
        <v>33</v>
      </c>
      <c r="C6" t="s">
        <v>29</v>
      </c>
    </row>
    <row r="7" spans="1:3" ht="12">
      <c r="A7" t="s">
        <v>34</v>
      </c>
      <c r="C7" t="s">
        <v>7</v>
      </c>
    </row>
    <row r="8" spans="1:3" ht="12">
      <c r="A8" t="s">
        <v>73</v>
      </c>
      <c r="C8" t="s">
        <v>76</v>
      </c>
    </row>
    <row r="9" ht="12">
      <c r="A9" s="18"/>
    </row>
    <row r="10" ht="12">
      <c r="A10" s="1" t="s">
        <v>35</v>
      </c>
    </row>
    <row r="11" spans="1:4" ht="12">
      <c r="A11" t="s">
        <v>37</v>
      </c>
      <c r="B11" s="3" t="s">
        <v>38</v>
      </c>
      <c r="C11" s="3" t="s">
        <v>54</v>
      </c>
      <c r="D11" s="3" t="s">
        <v>55</v>
      </c>
    </row>
    <row r="12" spans="1:4" ht="12">
      <c r="A12" s="2" t="s">
        <v>77</v>
      </c>
      <c r="B12" s="9" t="s">
        <v>36</v>
      </c>
      <c r="C12" s="7">
        <v>30</v>
      </c>
      <c r="D12" s="3" t="s">
        <v>51</v>
      </c>
    </row>
    <row r="13" spans="1:3" ht="12.75" thickBot="1">
      <c r="A13" s="2"/>
      <c r="B13" s="2"/>
      <c r="C13" s="1"/>
    </row>
    <row r="14" spans="1:5" ht="12.75" thickTop="1">
      <c r="A14" s="29" t="s">
        <v>63</v>
      </c>
      <c r="B14" s="30"/>
      <c r="C14" s="31">
        <v>160</v>
      </c>
      <c r="E14" s="32" t="s">
        <v>65</v>
      </c>
    </row>
    <row r="15" spans="1:5" ht="12">
      <c r="A15" s="33" t="s">
        <v>64</v>
      </c>
      <c r="B15" s="34"/>
      <c r="C15" s="35">
        <v>60</v>
      </c>
      <c r="E15" s="36" t="s">
        <v>66</v>
      </c>
    </row>
    <row r="16" spans="1:5" ht="12">
      <c r="A16" s="33" t="s">
        <v>41</v>
      </c>
      <c r="B16" s="34"/>
      <c r="C16" s="37">
        <f>0.20274*POWER(C14/100,0.725)*POWER(C15,0.425)</f>
        <v>1.6242045059487753</v>
      </c>
      <c r="E16" s="32" t="s">
        <v>69</v>
      </c>
    </row>
    <row r="17" spans="1:5" ht="12.75" thickBot="1">
      <c r="A17" s="38" t="s">
        <v>42</v>
      </c>
      <c r="B17" s="39"/>
      <c r="C17" s="40">
        <v>100</v>
      </c>
      <c r="E17" s="32" t="s">
        <v>67</v>
      </c>
    </row>
    <row r="18" ht="12.75" thickTop="1"/>
    <row r="19" ht="12">
      <c r="A19" s="1" t="s">
        <v>78</v>
      </c>
    </row>
    <row r="20" spans="1:7" ht="12">
      <c r="A20" t="s">
        <v>37</v>
      </c>
      <c r="B20" s="3" t="s">
        <v>44</v>
      </c>
      <c r="C20" s="3" t="s">
        <v>45</v>
      </c>
      <c r="D20" s="15" t="s">
        <v>46</v>
      </c>
      <c r="E20" s="3" t="s">
        <v>47</v>
      </c>
      <c r="F20" s="3" t="s">
        <v>48</v>
      </c>
      <c r="G20" s="3" t="s">
        <v>23</v>
      </c>
    </row>
    <row r="21" spans="1:7" ht="12">
      <c r="A21" t="str">
        <f>+$A$12</f>
        <v>Paclitaxel</v>
      </c>
      <c r="B21" s="7">
        <v>80</v>
      </c>
      <c r="C21" s="4">
        <f>+B21*$C$16</f>
        <v>129.93636047590203</v>
      </c>
      <c r="D21" s="4">
        <f>+C21*$C$17/100</f>
        <v>129.93636047590203</v>
      </c>
      <c r="E21" s="8">
        <f>+D21/C12</f>
        <v>4.331212015863401</v>
      </c>
      <c r="F21" s="4">
        <f>IF(INT(E21)=E21,E21,INT(E21)+1)</f>
        <v>5</v>
      </c>
      <c r="G21" s="3">
        <f>+F21*3</f>
        <v>15</v>
      </c>
    </row>
    <row r="22" ht="12.75" thickBot="1"/>
    <row r="23" spans="1:7" ht="12.75" thickTop="1">
      <c r="A23" s="41" t="s">
        <v>49</v>
      </c>
      <c r="B23" s="42"/>
      <c r="C23" s="43"/>
      <c r="D23" s="43"/>
      <c r="E23" s="44"/>
      <c r="F23" s="17"/>
      <c r="G23" s="17"/>
    </row>
    <row r="24" spans="1:7" ht="12">
      <c r="A24" s="45"/>
      <c r="B24" s="46"/>
      <c r="C24" s="46"/>
      <c r="D24" s="46"/>
      <c r="E24" s="47"/>
      <c r="F24" s="17"/>
      <c r="G24" s="17"/>
    </row>
    <row r="25" spans="1:7" ht="12">
      <c r="A25" s="45" t="s">
        <v>37</v>
      </c>
      <c r="B25" s="48" t="s">
        <v>38</v>
      </c>
      <c r="C25" s="48" t="s">
        <v>54</v>
      </c>
      <c r="D25" s="48" t="s">
        <v>55</v>
      </c>
      <c r="E25" s="49" t="s">
        <v>79</v>
      </c>
      <c r="F25" s="50"/>
      <c r="G25" s="17"/>
    </row>
    <row r="26" spans="1:7" ht="12">
      <c r="A26" s="45" t="str">
        <f>+$A$12</f>
        <v>Paclitaxel</v>
      </c>
      <c r="B26" s="48" t="str">
        <f>+B12</f>
        <v>Amp</v>
      </c>
      <c r="C26" s="48">
        <f>+C12</f>
        <v>30</v>
      </c>
      <c r="D26" s="48" t="str">
        <f>+D12</f>
        <v>mg</v>
      </c>
      <c r="E26" s="51">
        <f>+G21</f>
        <v>15</v>
      </c>
      <c r="F26" s="17"/>
      <c r="G26" s="17"/>
    </row>
    <row r="27" spans="1:7" ht="12">
      <c r="A27" s="45" t="s">
        <v>60</v>
      </c>
      <c r="B27" s="48" t="s">
        <v>36</v>
      </c>
      <c r="C27" s="48">
        <v>4</v>
      </c>
      <c r="D27" s="48" t="s">
        <v>51</v>
      </c>
      <c r="E27" s="51">
        <v>15</v>
      </c>
      <c r="F27" s="17"/>
      <c r="G27" s="17"/>
    </row>
    <row r="28" spans="1:9" ht="12">
      <c r="A28" s="45" t="s">
        <v>62</v>
      </c>
      <c r="B28" s="48" t="s">
        <v>36</v>
      </c>
      <c r="C28" s="48">
        <v>8</v>
      </c>
      <c r="D28" s="48" t="s">
        <v>51</v>
      </c>
      <c r="E28" s="51">
        <v>3</v>
      </c>
      <c r="F28" s="17"/>
      <c r="G28" s="17"/>
      <c r="H28" s="17"/>
      <c r="I28" s="17"/>
    </row>
    <row r="29" spans="1:9" ht="12">
      <c r="A29" s="45" t="s">
        <v>24</v>
      </c>
      <c r="B29" s="48" t="s">
        <v>36</v>
      </c>
      <c r="C29" s="48">
        <v>100</v>
      </c>
      <c r="D29" s="48" t="s">
        <v>51</v>
      </c>
      <c r="E29" s="51">
        <v>3</v>
      </c>
      <c r="F29" s="17"/>
      <c r="G29" s="17"/>
      <c r="H29" s="17"/>
      <c r="I29" s="17"/>
    </row>
    <row r="30" spans="1:9" ht="12.75" thickBot="1">
      <c r="A30" s="52" t="s">
        <v>1</v>
      </c>
      <c r="B30" s="53" t="s">
        <v>36</v>
      </c>
      <c r="C30" s="53">
        <v>50</v>
      </c>
      <c r="D30" s="53" t="s">
        <v>51</v>
      </c>
      <c r="E30" s="54">
        <v>3</v>
      </c>
      <c r="F30" s="17"/>
      <c r="G30" s="17"/>
      <c r="H30" s="17"/>
      <c r="I30" s="17"/>
    </row>
    <row r="31" spans="8:9" ht="13.5" thickBot="1" thickTop="1">
      <c r="H31" s="17"/>
      <c r="I31" s="17"/>
    </row>
    <row r="32" spans="1:9" ht="12.75" thickTop="1">
      <c r="A32" s="55" t="s">
        <v>56</v>
      </c>
      <c r="B32" s="56"/>
      <c r="C32" s="56"/>
      <c r="D32" s="56"/>
      <c r="E32" s="56"/>
      <c r="F32" s="56"/>
      <c r="G32" s="57"/>
      <c r="H32" s="17"/>
      <c r="I32" s="17"/>
    </row>
    <row r="33" spans="1:9" ht="12">
      <c r="A33" s="58"/>
      <c r="B33" s="10"/>
      <c r="C33" s="10"/>
      <c r="D33" s="10"/>
      <c r="E33" s="10"/>
      <c r="F33" s="10"/>
      <c r="G33" s="59"/>
      <c r="H33" s="17"/>
      <c r="I33" s="17"/>
    </row>
    <row r="34" spans="1:9" ht="12">
      <c r="A34" s="60" t="s">
        <v>57</v>
      </c>
      <c r="B34" s="13"/>
      <c r="C34" s="14" t="s">
        <v>75</v>
      </c>
      <c r="D34" s="14" t="s">
        <v>55</v>
      </c>
      <c r="E34" s="13" t="s">
        <v>33</v>
      </c>
      <c r="F34" s="10"/>
      <c r="G34" s="59"/>
      <c r="H34" s="17"/>
      <c r="I34" s="17"/>
    </row>
    <row r="35" spans="1:9" ht="12">
      <c r="A35" s="61" t="str">
        <f>+A30</f>
        <v>Ranitidina</v>
      </c>
      <c r="B35" s="62"/>
      <c r="C35" s="63">
        <f>+C30</f>
        <v>50</v>
      </c>
      <c r="D35" s="63" t="s">
        <v>51</v>
      </c>
      <c r="E35" s="16" t="s">
        <v>26</v>
      </c>
      <c r="F35" s="64"/>
      <c r="G35" s="65"/>
      <c r="H35" s="17"/>
      <c r="I35" s="17"/>
    </row>
    <row r="36" spans="1:9" ht="12">
      <c r="A36" s="61" t="str">
        <f>+A29</f>
        <v>Hidroxicina</v>
      </c>
      <c r="B36" s="62"/>
      <c r="C36" s="63">
        <v>50</v>
      </c>
      <c r="D36" s="63" t="str">
        <f>+D29</f>
        <v>mg</v>
      </c>
      <c r="E36" s="16" t="s">
        <v>25</v>
      </c>
      <c r="F36" s="64"/>
      <c r="G36" s="65"/>
      <c r="H36" s="17"/>
      <c r="I36" s="17"/>
    </row>
    <row r="37" spans="1:9" ht="12">
      <c r="A37" s="58" t="s">
        <v>58</v>
      </c>
      <c r="B37" s="10"/>
      <c r="C37" s="11">
        <v>8</v>
      </c>
      <c r="D37" s="11" t="s">
        <v>51</v>
      </c>
      <c r="E37" s="16" t="s">
        <v>25</v>
      </c>
      <c r="F37" s="16"/>
      <c r="G37" s="59"/>
      <c r="H37" s="17"/>
      <c r="I37" s="17"/>
    </row>
    <row r="38" spans="1:9" ht="12">
      <c r="A38" s="58" t="s">
        <v>60</v>
      </c>
      <c r="B38" s="10"/>
      <c r="C38" s="11">
        <v>20</v>
      </c>
      <c r="D38" s="11" t="s">
        <v>51</v>
      </c>
      <c r="E38" s="16" t="s">
        <v>25</v>
      </c>
      <c r="F38" s="16"/>
      <c r="G38" s="59"/>
      <c r="H38" s="17"/>
      <c r="I38" s="17"/>
    </row>
    <row r="39" spans="1:9" ht="12">
      <c r="A39" s="60" t="s">
        <v>61</v>
      </c>
      <c r="B39" s="10"/>
      <c r="C39" s="11"/>
      <c r="D39" s="11"/>
      <c r="E39" s="16"/>
      <c r="F39" s="16"/>
      <c r="G39" s="59"/>
      <c r="H39" s="17"/>
      <c r="I39" s="17"/>
    </row>
    <row r="40" spans="1:9" ht="12.75" thickBot="1">
      <c r="A40" s="66" t="str">
        <f>+$A$12</f>
        <v>Paclitaxel</v>
      </c>
      <c r="B40" s="67"/>
      <c r="C40" s="68">
        <f>+$D$21</f>
        <v>129.93636047590203</v>
      </c>
      <c r="D40" s="69" t="s">
        <v>51</v>
      </c>
      <c r="E40" s="70" t="s">
        <v>27</v>
      </c>
      <c r="F40" s="70"/>
      <c r="G40" s="71"/>
      <c r="H40" s="17"/>
      <c r="I40" s="17"/>
    </row>
    <row r="41" spans="1:7" ht="12.75" thickTop="1">
      <c r="A41" s="17"/>
      <c r="B41" s="17"/>
      <c r="C41" s="72"/>
      <c r="D41" s="73"/>
      <c r="E41" s="74"/>
      <c r="F41" s="74"/>
      <c r="G41" s="17"/>
    </row>
    <row r="42" ht="12">
      <c r="A42" s="1" t="s">
        <v>72</v>
      </c>
    </row>
    <row r="43" ht="12">
      <c r="A43" s="19" t="s">
        <v>28</v>
      </c>
    </row>
    <row r="44" spans="1:6" ht="12">
      <c r="A44" s="18" t="s">
        <v>70</v>
      </c>
      <c r="B44" s="18" t="s">
        <v>71</v>
      </c>
      <c r="C44" s="18"/>
      <c r="D44" s="18"/>
      <c r="E44" s="18"/>
      <c r="F44" s="18"/>
    </row>
    <row r="45" spans="1:6" ht="12">
      <c r="A45" s="18"/>
      <c r="B45" s="18"/>
      <c r="C45" s="18"/>
      <c r="D45" s="18"/>
      <c r="E45" s="18"/>
      <c r="F45" s="18"/>
    </row>
    <row r="46" spans="1:6" ht="12">
      <c r="A46" s="32"/>
      <c r="B46" s="18"/>
      <c r="C46" s="18"/>
      <c r="D46" s="18"/>
      <c r="E46" s="18"/>
      <c r="F46" s="18"/>
    </row>
    <row r="47" ht="12">
      <c r="A47" t="s">
        <v>68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59" sqref="D59"/>
    </sheetView>
  </sheetViews>
  <sheetFormatPr defaultColWidth="10.851562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75"/>
      <c r="B1" s="75"/>
      <c r="C1" s="76"/>
      <c r="D1" s="77" t="s">
        <v>11</v>
      </c>
      <c r="E1" s="75"/>
      <c r="F1" s="75"/>
      <c r="G1" s="75"/>
    </row>
    <row r="2" spans="1:7" ht="12">
      <c r="A2" s="78"/>
      <c r="B2" s="78"/>
      <c r="C2" s="78"/>
      <c r="D2" s="79" t="s">
        <v>12</v>
      </c>
      <c r="E2" s="78"/>
      <c r="F2" s="78"/>
      <c r="G2" s="78"/>
    </row>
    <row r="3" spans="1:7" ht="12">
      <c r="A3" s="80"/>
      <c r="B3" s="80"/>
      <c r="C3" s="80"/>
      <c r="D3" s="80"/>
      <c r="E3" s="80"/>
      <c r="F3" s="80"/>
      <c r="G3" s="80"/>
    </row>
    <row r="4" ht="12">
      <c r="A4" s="1" t="s">
        <v>74</v>
      </c>
    </row>
    <row r="5" spans="1:3" ht="12">
      <c r="A5" t="s">
        <v>32</v>
      </c>
      <c r="C5" s="1" t="s">
        <v>77</v>
      </c>
    </row>
    <row r="6" spans="1:3" ht="12">
      <c r="A6" t="s">
        <v>33</v>
      </c>
      <c r="C6" t="s">
        <v>5</v>
      </c>
    </row>
    <row r="7" spans="1:3" ht="12">
      <c r="A7" t="s">
        <v>34</v>
      </c>
      <c r="C7" t="s">
        <v>7</v>
      </c>
    </row>
    <row r="8" spans="1:3" ht="12">
      <c r="A8" t="s">
        <v>73</v>
      </c>
      <c r="C8" t="s">
        <v>76</v>
      </c>
    </row>
    <row r="9" spans="1:3" ht="12">
      <c r="A9" s="18" t="s">
        <v>30</v>
      </c>
      <c r="C9" t="s">
        <v>31</v>
      </c>
    </row>
    <row r="10" ht="12">
      <c r="A10" s="1" t="s">
        <v>35</v>
      </c>
    </row>
    <row r="11" spans="1:4" ht="12">
      <c r="A11" t="s">
        <v>37</v>
      </c>
      <c r="B11" s="3" t="s">
        <v>38</v>
      </c>
      <c r="C11" s="3" t="s">
        <v>54</v>
      </c>
      <c r="D11" s="3" t="s">
        <v>55</v>
      </c>
    </row>
    <row r="12" spans="1:4" ht="12">
      <c r="A12" s="2" t="s">
        <v>77</v>
      </c>
      <c r="B12" s="9" t="s">
        <v>36</v>
      </c>
      <c r="C12" s="7">
        <v>30</v>
      </c>
      <c r="D12" s="3" t="s">
        <v>51</v>
      </c>
    </row>
    <row r="13" spans="1:3" ht="12.75" thickBot="1">
      <c r="A13" s="2"/>
      <c r="B13" s="2"/>
      <c r="C13" s="1"/>
    </row>
    <row r="14" spans="1:5" ht="12.75" thickTop="1">
      <c r="A14" s="29" t="s">
        <v>63</v>
      </c>
      <c r="B14" s="30"/>
      <c r="C14" s="31">
        <v>160</v>
      </c>
      <c r="E14" s="32" t="s">
        <v>65</v>
      </c>
    </row>
    <row r="15" spans="1:5" ht="12">
      <c r="A15" s="33" t="s">
        <v>64</v>
      </c>
      <c r="B15" s="34"/>
      <c r="C15" s="35">
        <v>60</v>
      </c>
      <c r="E15" s="36" t="s">
        <v>66</v>
      </c>
    </row>
    <row r="16" spans="1:5" ht="12">
      <c r="A16" s="33" t="s">
        <v>41</v>
      </c>
      <c r="B16" s="34"/>
      <c r="C16" s="37">
        <f>0.20274*POWER(C14/100,0.725)*POWER(C15,0.425)</f>
        <v>1.6242045059487753</v>
      </c>
      <c r="E16" s="32" t="s">
        <v>69</v>
      </c>
    </row>
    <row r="17" spans="1:5" ht="12.75" thickBot="1">
      <c r="A17" s="38" t="s">
        <v>42</v>
      </c>
      <c r="B17" s="39"/>
      <c r="C17" s="40">
        <v>100</v>
      </c>
      <c r="E17" s="32" t="s">
        <v>67</v>
      </c>
    </row>
    <row r="18" ht="12.75" thickTop="1"/>
    <row r="19" ht="12">
      <c r="A19" s="1" t="s">
        <v>78</v>
      </c>
    </row>
    <row r="20" spans="1:6" ht="12">
      <c r="A20" t="s">
        <v>37</v>
      </c>
      <c r="B20" s="3" t="s">
        <v>44</v>
      </c>
      <c r="C20" s="3" t="s">
        <v>45</v>
      </c>
      <c r="D20" s="15" t="s">
        <v>46</v>
      </c>
      <c r="E20" s="3" t="s">
        <v>47</v>
      </c>
      <c r="F20" s="3" t="s">
        <v>48</v>
      </c>
    </row>
    <row r="21" spans="1:6" ht="12">
      <c r="A21" t="str">
        <f>+$A$12</f>
        <v>Paclitaxel</v>
      </c>
      <c r="B21" s="7">
        <v>175</v>
      </c>
      <c r="C21" s="4">
        <f>+B21*$C$16</f>
        <v>284.2357885410357</v>
      </c>
      <c r="D21" s="4">
        <f>+C21*$C$17/100</f>
        <v>284.2357885410357</v>
      </c>
      <c r="E21" s="8">
        <f>+D21/C12</f>
        <v>9.47452628470119</v>
      </c>
      <c r="F21" s="4">
        <f>IF(INT(E21)=E21,E21,INT(E21)+1)</f>
        <v>10</v>
      </c>
    </row>
    <row r="22" ht="12.75" thickBot="1"/>
    <row r="23" spans="1:7" ht="12.75" thickTop="1">
      <c r="A23" s="41" t="s">
        <v>49</v>
      </c>
      <c r="B23" s="42"/>
      <c r="C23" s="43"/>
      <c r="D23" s="43"/>
      <c r="E23" s="44"/>
      <c r="F23" s="17"/>
      <c r="G23" s="17"/>
    </row>
    <row r="24" spans="1:7" ht="12">
      <c r="A24" s="45"/>
      <c r="B24" s="46"/>
      <c r="C24" s="46"/>
      <c r="D24" s="46"/>
      <c r="E24" s="47"/>
      <c r="F24" s="17"/>
      <c r="G24" s="17"/>
    </row>
    <row r="25" spans="1:7" ht="12">
      <c r="A25" s="45" t="s">
        <v>37</v>
      </c>
      <c r="B25" s="48" t="s">
        <v>38</v>
      </c>
      <c r="C25" s="48" t="s">
        <v>54</v>
      </c>
      <c r="D25" s="48" t="s">
        <v>55</v>
      </c>
      <c r="E25" s="49" t="s">
        <v>79</v>
      </c>
      <c r="F25" s="50"/>
      <c r="G25" s="17"/>
    </row>
    <row r="26" spans="1:7" ht="12">
      <c r="A26" s="45" t="str">
        <f>+$A$12</f>
        <v>Paclitaxel</v>
      </c>
      <c r="B26" s="48" t="str">
        <f>+B12</f>
        <v>Amp</v>
      </c>
      <c r="C26" s="48">
        <f>+C12</f>
        <v>30</v>
      </c>
      <c r="D26" s="48" t="str">
        <f>+D12</f>
        <v>mg</v>
      </c>
      <c r="E26" s="51">
        <f>+F21</f>
        <v>10</v>
      </c>
      <c r="F26" s="17"/>
      <c r="G26" s="17"/>
    </row>
    <row r="27" spans="1:7" ht="12">
      <c r="A27" s="45" t="s">
        <v>60</v>
      </c>
      <c r="B27" s="48" t="s">
        <v>36</v>
      </c>
      <c r="C27" s="48">
        <v>4</v>
      </c>
      <c r="D27" s="48" t="s">
        <v>51</v>
      </c>
      <c r="E27" s="51">
        <v>5</v>
      </c>
      <c r="F27" s="17"/>
      <c r="G27" s="17"/>
    </row>
    <row r="28" spans="1:9" ht="12">
      <c r="A28" s="45" t="s">
        <v>62</v>
      </c>
      <c r="B28" s="48" t="s">
        <v>36</v>
      </c>
      <c r="C28" s="48">
        <v>8</v>
      </c>
      <c r="D28" s="48" t="s">
        <v>51</v>
      </c>
      <c r="E28" s="51">
        <v>1</v>
      </c>
      <c r="F28" s="17"/>
      <c r="G28" s="17"/>
      <c r="H28" s="17"/>
      <c r="I28" s="17"/>
    </row>
    <row r="29" spans="1:9" ht="12">
      <c r="A29" s="45" t="s">
        <v>0</v>
      </c>
      <c r="B29" s="48" t="s">
        <v>36</v>
      </c>
      <c r="C29" s="48">
        <v>100</v>
      </c>
      <c r="D29" s="48" t="s">
        <v>51</v>
      </c>
      <c r="E29" s="51">
        <v>1</v>
      </c>
      <c r="F29" s="17"/>
      <c r="G29" s="17"/>
      <c r="H29" s="17"/>
      <c r="I29" s="17"/>
    </row>
    <row r="30" spans="1:9" ht="12.75" thickBot="1">
      <c r="A30" s="52" t="s">
        <v>1</v>
      </c>
      <c r="B30" s="53" t="s">
        <v>36</v>
      </c>
      <c r="C30" s="53">
        <v>50</v>
      </c>
      <c r="D30" s="53" t="s">
        <v>51</v>
      </c>
      <c r="E30" s="54">
        <v>1</v>
      </c>
      <c r="F30" s="17"/>
      <c r="G30" s="17"/>
      <c r="H30" s="17"/>
      <c r="I30" s="17"/>
    </row>
    <row r="31" spans="8:9" ht="13.5" thickBot="1" thickTop="1">
      <c r="H31" s="17"/>
      <c r="I31" s="17"/>
    </row>
    <row r="32" spans="1:9" ht="12.75" thickTop="1">
      <c r="A32" s="55" t="s">
        <v>56</v>
      </c>
      <c r="B32" s="56"/>
      <c r="C32" s="56"/>
      <c r="D32" s="56"/>
      <c r="E32" s="56"/>
      <c r="F32" s="56"/>
      <c r="G32" s="57"/>
      <c r="H32" s="17"/>
      <c r="I32" s="17"/>
    </row>
    <row r="33" spans="1:9" ht="12">
      <c r="A33" s="58"/>
      <c r="B33" s="10"/>
      <c r="C33" s="10"/>
      <c r="D33" s="10"/>
      <c r="E33" s="10"/>
      <c r="F33" s="10"/>
      <c r="G33" s="59"/>
      <c r="H33" s="17"/>
      <c r="I33" s="17"/>
    </row>
    <row r="34" spans="1:9" ht="12">
      <c r="A34" s="60" t="s">
        <v>57</v>
      </c>
      <c r="B34" s="13"/>
      <c r="C34" s="14" t="s">
        <v>75</v>
      </c>
      <c r="D34" s="14" t="s">
        <v>55</v>
      </c>
      <c r="E34" s="13" t="s">
        <v>33</v>
      </c>
      <c r="F34" s="10"/>
      <c r="G34" s="59"/>
      <c r="H34" s="17"/>
      <c r="I34" s="17"/>
    </row>
    <row r="35" spans="1:9" ht="12">
      <c r="A35" s="61" t="str">
        <f>+A30</f>
        <v>Ranitidina</v>
      </c>
      <c r="B35" s="62"/>
      <c r="C35" s="63">
        <f>+C30</f>
        <v>50</v>
      </c>
      <c r="D35" s="63" t="s">
        <v>51</v>
      </c>
      <c r="E35" s="16" t="s">
        <v>2</v>
      </c>
      <c r="F35" s="64"/>
      <c r="G35" s="65"/>
      <c r="H35" s="17"/>
      <c r="I35" s="17"/>
    </row>
    <row r="36" spans="1:9" ht="12">
      <c r="A36" s="61" t="str">
        <f>+A29</f>
        <v>Difenhidramina</v>
      </c>
      <c r="B36" s="62"/>
      <c r="C36" s="63">
        <v>50</v>
      </c>
      <c r="D36" s="63" t="str">
        <f>+D29</f>
        <v>mg</v>
      </c>
      <c r="E36" s="16" t="s">
        <v>2</v>
      </c>
      <c r="F36" s="64"/>
      <c r="G36" s="65"/>
      <c r="H36" s="17"/>
      <c r="I36" s="17"/>
    </row>
    <row r="37" spans="1:9" ht="12">
      <c r="A37" s="58" t="s">
        <v>58</v>
      </c>
      <c r="B37" s="10"/>
      <c r="C37" s="11">
        <v>8</v>
      </c>
      <c r="D37" s="11" t="s">
        <v>51</v>
      </c>
      <c r="E37" s="16" t="s">
        <v>2</v>
      </c>
      <c r="F37" s="16"/>
      <c r="G37" s="59"/>
      <c r="H37" s="17"/>
      <c r="I37" s="17"/>
    </row>
    <row r="38" spans="1:9" ht="12">
      <c r="A38" s="58" t="s">
        <v>60</v>
      </c>
      <c r="B38" s="10"/>
      <c r="C38" s="11">
        <v>20</v>
      </c>
      <c r="D38" s="11" t="s">
        <v>51</v>
      </c>
      <c r="E38" s="16" t="s">
        <v>3</v>
      </c>
      <c r="F38" s="16"/>
      <c r="G38" s="59"/>
      <c r="H38" s="17"/>
      <c r="I38" s="17"/>
    </row>
    <row r="39" spans="1:9" ht="12">
      <c r="A39" s="60" t="s">
        <v>61</v>
      </c>
      <c r="B39" s="10"/>
      <c r="C39" s="11"/>
      <c r="D39" s="11"/>
      <c r="E39" s="16"/>
      <c r="F39" s="16"/>
      <c r="G39" s="59"/>
      <c r="H39" s="17"/>
      <c r="I39" s="17"/>
    </row>
    <row r="40" spans="1:9" ht="12.75" thickBot="1">
      <c r="A40" s="66" t="str">
        <f>+$A$12</f>
        <v>Paclitaxel</v>
      </c>
      <c r="B40" s="67"/>
      <c r="C40" s="68">
        <f>+$D$21</f>
        <v>284.2357885410357</v>
      </c>
      <c r="D40" s="69" t="s">
        <v>51</v>
      </c>
      <c r="E40" s="70" t="s">
        <v>4</v>
      </c>
      <c r="F40" s="70"/>
      <c r="G40" s="71"/>
      <c r="H40" s="17"/>
      <c r="I40" s="17"/>
    </row>
    <row r="41" spans="1:7" ht="12.75" thickTop="1">
      <c r="A41" s="17"/>
      <c r="B41" s="17"/>
      <c r="C41" s="72"/>
      <c r="D41" s="73"/>
      <c r="E41" s="74"/>
      <c r="F41" s="74"/>
      <c r="G41" s="17"/>
    </row>
    <row r="42" ht="12">
      <c r="A42" s="1" t="s">
        <v>72</v>
      </c>
    </row>
    <row r="43" ht="12">
      <c r="A43" s="19" t="s">
        <v>6</v>
      </c>
    </row>
    <row r="44" spans="1:6" ht="12">
      <c r="A44" s="18" t="s">
        <v>70</v>
      </c>
      <c r="B44" s="18" t="s">
        <v>71</v>
      </c>
      <c r="C44" s="18"/>
      <c r="D44" s="18"/>
      <c r="E44" s="18"/>
      <c r="F44" s="18"/>
    </row>
    <row r="45" spans="1:6" ht="12">
      <c r="A45" s="18"/>
      <c r="B45" s="18"/>
      <c r="C45" s="18"/>
      <c r="D45" s="18"/>
      <c r="E45" s="18"/>
      <c r="F45" s="18"/>
    </row>
    <row r="46" spans="1:6" ht="12">
      <c r="A46" s="32"/>
      <c r="B46" s="18"/>
      <c r="C46" s="18"/>
      <c r="D46" s="18"/>
      <c r="E46" s="18"/>
      <c r="F46" s="18"/>
    </row>
    <row r="47" ht="12">
      <c r="A47" t="s">
        <v>68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9"/>
  <sheetViews>
    <sheetView workbookViewId="0" topLeftCell="A1">
      <selection activeCell="B15" sqref="B15"/>
    </sheetView>
  </sheetViews>
  <sheetFormatPr defaultColWidth="11.421875" defaultRowHeight="12.75"/>
  <sheetData>
    <row r="2" ht="12">
      <c r="A2" s="1" t="s">
        <v>8</v>
      </c>
    </row>
    <row r="4" ht="12">
      <c r="A4" t="s">
        <v>9</v>
      </c>
    </row>
    <row r="5" ht="12">
      <c r="A5" t="s">
        <v>20</v>
      </c>
    </row>
    <row r="6" ht="12">
      <c r="A6" t="s">
        <v>10</v>
      </c>
    </row>
    <row r="8" ht="12">
      <c r="A8" t="s">
        <v>21</v>
      </c>
    </row>
    <row r="9" ht="12">
      <c r="A9" t="s">
        <v>22</v>
      </c>
    </row>
  </sheetData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2004-10-16T17:33:43Z</cp:lastPrinted>
  <dcterms:created xsi:type="dcterms:W3CDTF">2004-10-16T15:27:29Z</dcterms:created>
  <dcterms:modified xsi:type="dcterms:W3CDTF">2010-08-02T00:39:05Z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