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940" windowWidth="15400" windowHeight="8400" activeTab="0"/>
  </bookViews>
  <sheets>
    <sheet name="AC" sheetId="1" r:id="rId1"/>
    <sheet name="Soporte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<sst xmlns="http://schemas.openxmlformats.org/spreadsheetml/2006/main" count="73" uniqueCount="54">
  <si>
    <t>Esquema:</t>
  </si>
  <si>
    <t>Descripción</t>
  </si>
  <si>
    <t>Referencia</t>
  </si>
  <si>
    <t>Presentaciones</t>
  </si>
  <si>
    <t>Amp</t>
  </si>
  <si>
    <t>Medicamento</t>
  </si>
  <si>
    <t>Presentación</t>
  </si>
  <si>
    <t>Doxorrubicina</t>
  </si>
  <si>
    <t>Ciclofosfamida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</si>
  <si>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</si>
  <si>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</si>
  <si>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</si>
  <si>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</si>
  <si>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</si>
  <si>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</si>
  <si>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No. Ampollas</t>
  </si>
  <si>
    <t>Redondeado</t>
  </si>
  <si>
    <t>Solicitud de Medicamentos</t>
  </si>
  <si>
    <t>Número</t>
  </si>
  <si>
    <t>mg</t>
  </si>
  <si>
    <t>IV rápido, día 1 (SSN 100 cc)</t>
  </si>
  <si>
    <t>IV en 250 cc SSN en 30 minutos</t>
  </si>
  <si>
    <t>Cantidad</t>
  </si>
  <si>
    <t>Unidades</t>
  </si>
  <si>
    <t>Protocolo de Administración</t>
  </si>
  <si>
    <t>Premedicación</t>
  </si>
  <si>
    <t xml:space="preserve">Ondansetron </t>
  </si>
  <si>
    <t>IV, 30 minutos antes de la quimioterapia</t>
  </si>
  <si>
    <t>Dexametasona</t>
  </si>
  <si>
    <t>Posteriormente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</si>
  <si>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</si>
  <si>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</si>
  <si>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</si>
  <si>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</si>
  <si>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</si>
  <si>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</si>
  <si>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</si>
  <si>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</si>
  <si>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</si>
  <si>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</si>
  <si>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</si>
  <si>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</si>
  <si>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</si>
  <si>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</si>
  <si>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AC</t>
  </si>
  <si>
    <t>Ciclofosfamida, Doxorrubicina cada 21 días</t>
  </si>
  <si>
    <t>Cáncer de mama</t>
  </si>
  <si>
    <t>Doxorrubicina (60 mg/m2), Ciclofosfamida (600 mg/m2), cada 21 días</t>
  </si>
  <si>
    <t>Fisher B, et al. J Clin Oncol 8:1483-1496, 1990</t>
  </si>
  <si>
    <t>Mauricio Lema Medina MD</t>
  </si>
  <si>
    <t>www.mauriciolema.com</t>
  </si>
  <si>
    <t>Cálcuol de entero:</t>
  </si>
  <si>
    <t>SI(ENTERO(E22)=E22;E22;ENTERO(E22)+1)</t>
  </si>
  <si>
    <t>BC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</si>
</sst>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" fillId="2" borderId="15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1" fontId="0" fillId="2" borderId="18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7" fillId="5" borderId="0" xfId="20" applyFont="1" applyFill="1" applyAlignment="1" applyProtection="1">
      <alignment horizontal="center"/>
      <protection/>
    </xf>
    <xf numFmtId="0" fontId="0" fillId="6" borderId="0" xfId="0" applyFill="1" applyAlignment="1">
      <alignment/>
    </xf>
    <xf numFmtId="0" fontId="8" fillId="6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2.28125" style="0" bestFit="1" customWidth="1"/>
  </cols>
  <sheetData>
    <row r="1" spans="1:7" ht="15">
      <c r="A1" s="52"/>
      <c r="B1" s="52"/>
      <c r="C1" s="53"/>
      <c r="D1" s="54" t="s">
        <v>49</v>
      </c>
      <c r="E1" s="52"/>
      <c r="F1" s="52"/>
      <c r="G1" s="52"/>
    </row>
    <row r="2" spans="1:7" ht="12">
      <c r="A2" s="55"/>
      <c r="B2" s="55"/>
      <c r="C2" s="55"/>
      <c r="D2" s="56" t="s">
        <v>50</v>
      </c>
      <c r="E2" s="55"/>
      <c r="F2" s="55"/>
      <c r="G2" s="55"/>
    </row>
    <row r="3" spans="1:7" ht="12">
      <c r="A3" s="57"/>
      <c r="B3" s="57"/>
      <c r="C3" s="57"/>
      <c r="D3" s="57"/>
      <c r="E3" s="57"/>
      <c r="F3" s="57"/>
      <c r="G3" s="58" t="s">
        <v>53</v>
      </c>
    </row>
    <row r="4" ht="12">
      <c r="A4" s="1" t="s">
        <v>42</v>
      </c>
    </row>
    <row r="5" spans="1:3" ht="12">
      <c r="A5" t="s">
        <v>0</v>
      </c>
      <c r="C5" s="1" t="s">
        <v>44</v>
      </c>
    </row>
    <row r="6" spans="1:3" ht="12">
      <c r="A6" t="s">
        <v>1</v>
      </c>
      <c r="C6" t="s">
        <v>45</v>
      </c>
    </row>
    <row r="7" spans="1:3" ht="12">
      <c r="A7" t="s">
        <v>2</v>
      </c>
      <c r="C7" t="s">
        <v>48</v>
      </c>
    </row>
    <row r="8" spans="1:3" ht="12">
      <c r="A8" t="s">
        <v>41</v>
      </c>
      <c r="C8" t="s">
        <v>46</v>
      </c>
    </row>
    <row r="10" ht="12">
      <c r="A10" t="s">
        <v>3</v>
      </c>
    </row>
    <row r="11" spans="1:4" ht="12">
      <c r="A11" t="s">
        <v>5</v>
      </c>
      <c r="B11" s="3" t="s">
        <v>6</v>
      </c>
      <c r="C11" s="3" t="s">
        <v>22</v>
      </c>
      <c r="D11" s="3" t="s">
        <v>23</v>
      </c>
    </row>
    <row r="12" spans="1:4" ht="12">
      <c r="A12" s="2" t="s">
        <v>7</v>
      </c>
      <c r="B12" s="9" t="s">
        <v>4</v>
      </c>
      <c r="C12" s="7">
        <v>10</v>
      </c>
      <c r="D12" s="3" t="s">
        <v>19</v>
      </c>
    </row>
    <row r="13" spans="1:4" ht="12">
      <c r="A13" s="2" t="s">
        <v>8</v>
      </c>
      <c r="B13" s="9" t="s">
        <v>4</v>
      </c>
      <c r="C13" s="7">
        <v>1000</v>
      </c>
      <c r="D13" s="3" t="s">
        <v>19</v>
      </c>
    </row>
    <row r="14" spans="1:3" ht="12">
      <c r="A14" s="2"/>
      <c r="B14" s="2"/>
      <c r="C14" s="1"/>
    </row>
    <row r="15" spans="1:5" ht="12">
      <c r="A15" s="34" t="s">
        <v>31</v>
      </c>
      <c r="B15" s="35"/>
      <c r="C15" s="30">
        <v>160</v>
      </c>
      <c r="E15" s="5" t="s">
        <v>33</v>
      </c>
    </row>
    <row r="16" spans="1:5" ht="12">
      <c r="A16" s="36" t="s">
        <v>32</v>
      </c>
      <c r="B16" s="37"/>
      <c r="C16" s="31">
        <v>56</v>
      </c>
      <c r="E16" s="6" t="s">
        <v>34</v>
      </c>
    </row>
    <row r="17" spans="1:5" ht="12">
      <c r="A17" s="36" t="s">
        <v>9</v>
      </c>
      <c r="B17" s="37"/>
      <c r="C17" s="32">
        <f>0.20274*POWER(C15/100,0.725)*POWER(C16,0.425)</f>
        <v>1.5772710824040208</v>
      </c>
      <c r="E17" s="5" t="s">
        <v>37</v>
      </c>
    </row>
    <row r="18" spans="1:5" ht="12">
      <c r="A18" s="38" t="s">
        <v>10</v>
      </c>
      <c r="B18" s="39"/>
      <c r="C18" s="33">
        <v>100</v>
      </c>
      <c r="E18" s="5" t="s">
        <v>35</v>
      </c>
    </row>
    <row r="20" ht="12">
      <c r="A20" t="s">
        <v>11</v>
      </c>
    </row>
    <row r="21" spans="1:6" ht="12">
      <c r="A21" t="s">
        <v>5</v>
      </c>
      <c r="B21" s="3" t="s">
        <v>12</v>
      </c>
      <c r="C21" s="3" t="s">
        <v>13</v>
      </c>
      <c r="D21" s="25" t="s">
        <v>14</v>
      </c>
      <c r="E21" s="3" t="s">
        <v>15</v>
      </c>
      <c r="F21" s="3" t="s">
        <v>16</v>
      </c>
    </row>
    <row r="22" spans="1:6" ht="12">
      <c r="A22" t="str">
        <f>+$A$12</f>
        <v>Doxorrubicina</v>
      </c>
      <c r="B22" s="7">
        <v>60</v>
      </c>
      <c r="C22" s="4">
        <f>+B22*$C$17</f>
        <v>94.63626494424125</v>
      </c>
      <c r="D22" s="4">
        <f>+C22*$C$18/100</f>
        <v>94.63626494424125</v>
      </c>
      <c r="E22" s="8">
        <f>+D22/C12</f>
        <v>9.463626494424124</v>
      </c>
      <c r="F22" s="4">
        <f>IF(INT(E22)=E22,E22,INT(E22)+1)</f>
        <v>10</v>
      </c>
    </row>
    <row r="23" spans="1:6" ht="12">
      <c r="A23" t="str">
        <f>+$A$13</f>
        <v>Ciclofosfamida</v>
      </c>
      <c r="B23" s="7">
        <v>600</v>
      </c>
      <c r="C23" s="4">
        <f>+B23*$C$17</f>
        <v>946.3626494424125</v>
      </c>
      <c r="D23" s="4">
        <f>+C23*$C$18/100</f>
        <v>946.3626494424125</v>
      </c>
      <c r="E23" s="8">
        <f>+D23/C13</f>
        <v>0.9463626494424124</v>
      </c>
      <c r="F23" s="4">
        <f>IF(INT(E23)=E23,E23,INT(E23)+1)</f>
        <v>1</v>
      </c>
    </row>
    <row r="25" spans="1:5" ht="12">
      <c r="A25" s="20" t="s">
        <v>17</v>
      </c>
      <c r="B25" s="21"/>
      <c r="C25" s="10"/>
      <c r="D25" s="10"/>
      <c r="E25" s="11"/>
    </row>
    <row r="26" spans="1:5" ht="12">
      <c r="A26" s="12"/>
      <c r="B26" s="13"/>
      <c r="C26" s="13"/>
      <c r="D26" s="13"/>
      <c r="E26" s="14"/>
    </row>
    <row r="27" spans="1:5" ht="12">
      <c r="A27" s="12" t="s">
        <v>5</v>
      </c>
      <c r="B27" s="15" t="s">
        <v>6</v>
      </c>
      <c r="C27" s="15" t="s">
        <v>22</v>
      </c>
      <c r="D27" s="15" t="s">
        <v>23</v>
      </c>
      <c r="E27" s="16" t="s">
        <v>18</v>
      </c>
    </row>
    <row r="28" spans="1:5" ht="12">
      <c r="A28" s="12" t="str">
        <f>+$A$12</f>
        <v>Doxorrubicina</v>
      </c>
      <c r="B28" s="15" t="str">
        <f aca="true" t="shared" si="0" ref="B28:D29">+B12</f>
        <v>Amp</v>
      </c>
      <c r="C28" s="15">
        <f t="shared" si="0"/>
        <v>10</v>
      </c>
      <c r="D28" s="15" t="str">
        <f t="shared" si="0"/>
        <v>mg</v>
      </c>
      <c r="E28" s="16">
        <f>+F22</f>
        <v>10</v>
      </c>
    </row>
    <row r="29" spans="1:5" ht="12">
      <c r="A29" s="12" t="str">
        <f>+$A$13</f>
        <v>Ciclofosfamida</v>
      </c>
      <c r="B29" s="15" t="str">
        <f t="shared" si="0"/>
        <v>Amp</v>
      </c>
      <c r="C29" s="15">
        <f t="shared" si="0"/>
        <v>1000</v>
      </c>
      <c r="D29" s="15" t="str">
        <f t="shared" si="0"/>
        <v>mg</v>
      </c>
      <c r="E29" s="16">
        <f>+F23</f>
        <v>1</v>
      </c>
    </row>
    <row r="30" spans="1:5" ht="12">
      <c r="A30" s="12" t="s">
        <v>28</v>
      </c>
      <c r="B30" s="15" t="s">
        <v>4</v>
      </c>
      <c r="C30" s="15">
        <v>4</v>
      </c>
      <c r="D30" s="15" t="s">
        <v>19</v>
      </c>
      <c r="E30" s="16">
        <v>5</v>
      </c>
    </row>
    <row r="31" spans="1:5" ht="12">
      <c r="A31" s="17" t="s">
        <v>30</v>
      </c>
      <c r="B31" s="18" t="s">
        <v>4</v>
      </c>
      <c r="C31" s="18">
        <v>8</v>
      </c>
      <c r="D31" s="18" t="s">
        <v>19</v>
      </c>
      <c r="E31" s="19">
        <v>1</v>
      </c>
    </row>
    <row r="33" spans="8:9" ht="12.75" thickBot="1">
      <c r="H33" s="27"/>
      <c r="I33" s="27"/>
    </row>
    <row r="34" spans="1:9" ht="12.75" thickTop="1">
      <c r="A34" s="40" t="s">
        <v>24</v>
      </c>
      <c r="B34" s="41"/>
      <c r="C34" s="41"/>
      <c r="D34" s="41"/>
      <c r="E34" s="41"/>
      <c r="F34" s="41"/>
      <c r="G34" s="42"/>
      <c r="H34" s="27"/>
      <c r="I34" s="27"/>
    </row>
    <row r="35" spans="1:9" ht="12">
      <c r="A35" s="43"/>
      <c r="B35" s="13"/>
      <c r="C35" s="13"/>
      <c r="D35" s="13"/>
      <c r="E35" s="13"/>
      <c r="F35" s="13"/>
      <c r="G35" s="44"/>
      <c r="H35" s="27"/>
      <c r="I35" s="27"/>
    </row>
    <row r="36" spans="1:9" ht="12">
      <c r="A36" s="45" t="s">
        <v>25</v>
      </c>
      <c r="B36" s="23"/>
      <c r="C36" s="24" t="s">
        <v>43</v>
      </c>
      <c r="D36" s="24" t="s">
        <v>23</v>
      </c>
      <c r="E36" s="23" t="s">
        <v>1</v>
      </c>
      <c r="F36" s="13"/>
      <c r="G36" s="44"/>
      <c r="H36" s="27"/>
      <c r="I36" s="27"/>
    </row>
    <row r="37" spans="1:9" ht="12">
      <c r="A37" s="43" t="s">
        <v>26</v>
      </c>
      <c r="B37" s="13"/>
      <c r="C37" s="15">
        <v>8</v>
      </c>
      <c r="D37" s="15" t="s">
        <v>19</v>
      </c>
      <c r="E37" s="26" t="s">
        <v>27</v>
      </c>
      <c r="F37" s="26"/>
      <c r="G37" s="44"/>
      <c r="H37" s="27"/>
      <c r="I37" s="27"/>
    </row>
    <row r="38" spans="1:9" ht="12">
      <c r="A38" s="43" t="s">
        <v>28</v>
      </c>
      <c r="B38" s="13"/>
      <c r="C38" s="15">
        <v>20</v>
      </c>
      <c r="D38" s="15" t="s">
        <v>19</v>
      </c>
      <c r="E38" s="26" t="s">
        <v>27</v>
      </c>
      <c r="F38" s="26"/>
      <c r="G38" s="44"/>
      <c r="H38" s="27"/>
      <c r="I38" s="27"/>
    </row>
    <row r="39" spans="1:9" ht="12">
      <c r="A39" s="45" t="s">
        <v>29</v>
      </c>
      <c r="B39" s="13"/>
      <c r="C39" s="15"/>
      <c r="D39" s="15"/>
      <c r="E39" s="26"/>
      <c r="F39" s="26"/>
      <c r="G39" s="44"/>
      <c r="H39" s="27"/>
      <c r="I39" s="27"/>
    </row>
    <row r="40" spans="1:9" ht="12">
      <c r="A40" s="43" t="str">
        <f>+$A$12</f>
        <v>Doxorrubicina</v>
      </c>
      <c r="B40" s="13"/>
      <c r="C40" s="22">
        <f>+$D$22</f>
        <v>94.63626494424125</v>
      </c>
      <c r="D40" s="15" t="s">
        <v>19</v>
      </c>
      <c r="E40" s="26" t="s">
        <v>20</v>
      </c>
      <c r="F40" s="26"/>
      <c r="G40" s="44"/>
      <c r="H40" s="27"/>
      <c r="I40" s="27"/>
    </row>
    <row r="41" spans="1:9" ht="12.75" thickBot="1">
      <c r="A41" s="46" t="str">
        <f>+$A$13</f>
        <v>Ciclofosfamida</v>
      </c>
      <c r="B41" s="47"/>
      <c r="C41" s="48">
        <f>+$D$23</f>
        <v>946.3626494424125</v>
      </c>
      <c r="D41" s="49" t="s">
        <v>19</v>
      </c>
      <c r="E41" s="50" t="s">
        <v>21</v>
      </c>
      <c r="F41" s="50"/>
      <c r="G41" s="51"/>
      <c r="H41" s="27"/>
      <c r="I41" s="27"/>
    </row>
    <row r="42" spans="1:9" ht="12.75" thickTop="1">
      <c r="A42" s="29"/>
      <c r="H42" s="27"/>
      <c r="I42" s="27"/>
    </row>
    <row r="43" spans="8:9" ht="12">
      <c r="H43" s="27"/>
      <c r="I43" s="27"/>
    </row>
    <row r="44" spans="8:9" ht="12">
      <c r="H44" s="27"/>
      <c r="I44" s="27"/>
    </row>
    <row r="45" ht="12">
      <c r="A45" t="s">
        <v>36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B28" sqref="B28"/>
    </sheetView>
  </sheetViews>
  <sheetFormatPr defaultColWidth="11.421875" defaultRowHeight="12.75"/>
  <sheetData>
    <row r="1" ht="12">
      <c r="A1" s="1" t="s">
        <v>40</v>
      </c>
    </row>
    <row r="2" ht="12">
      <c r="A2" s="29" t="s">
        <v>47</v>
      </c>
    </row>
    <row r="3" spans="1:2" ht="12">
      <c r="A3" s="28" t="s">
        <v>38</v>
      </c>
      <c r="B3" s="28" t="s">
        <v>39</v>
      </c>
    </row>
    <row r="4" spans="1:3" ht="12">
      <c r="A4" t="s">
        <v>51</v>
      </c>
      <c r="C4" t="s">
        <v>52</v>
      </c>
    </row>
  </sheetData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Mauricio Lema</cp:lastModifiedBy>
  <cp:lastPrinted>2004-10-16T17:33:43Z</cp:lastPrinted>
  <dcterms:created xsi:type="dcterms:W3CDTF">2004-10-16T15:27:29Z</dcterms:created>
  <dcterms:modified xsi:type="dcterms:W3CDTF">2010-08-01T15:53:48Z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